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1080" windowWidth="18760" windowHeight="17720" tabRatio="500"/>
  </bookViews>
  <sheets>
    <sheet name="The Data" sheetId="1" r:id="rId1"/>
    <sheet name="Weight Graph" sheetId="2" r:id="rId2"/>
    <sheet name="Goal Setting" sheetId="3" r:id="rId3"/>
    <sheet name="Scoreboard" sheetId="4" r:id="rId4"/>
    <sheet name="Long-term trend" sheetId="5" state="hidden" r:id="rId5"/>
  </sheets>
  <definedNames>
    <definedName name="AverageData">'The Data'!$C$2:$C$200</definedName>
    <definedName name="DateData">'The Data'!$A$2:$A$200</definedName>
    <definedName name="LegendData">'The Data'!$A$1:$D$1</definedName>
    <definedName name="StreakData">'The Data'!$D$2:$D$200</definedName>
    <definedName name="WeightData">'The Data'!$B$2:$B$200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18" i="4"/>
  <c r="C19" i="4"/>
  <c r="C20" i="4"/>
  <c r="C10" i="4"/>
  <c r="C14" i="4"/>
  <c r="C15" i="3"/>
  <c r="C15" i="4"/>
  <c r="C12" i="4"/>
  <c r="D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C8" i="4"/>
  <c r="C3" i="4"/>
  <c r="C4" i="4"/>
  <c r="C6" i="4"/>
  <c r="C27" i="3"/>
  <c r="C26" i="3"/>
  <c r="C16" i="3"/>
  <c r="C4" i="3"/>
  <c r="C13" i="3"/>
  <c r="C10" i="3"/>
  <c r="C9" i="3"/>
  <c r="C8" i="3"/>
  <c r="C5" i="3"/>
</calcChain>
</file>

<file path=xl/comments1.xml><?xml version="1.0" encoding="utf-8"?>
<comments xmlns="http://schemas.openxmlformats.org/spreadsheetml/2006/main">
  <authors>
    <author/>
  </authors>
  <commentList>
    <comment ref="A2" authorId="0">
      <text>
        <r>
          <rPr>
            <sz val="10"/>
            <color rgb="FF000000"/>
            <rFont val="Arial"/>
          </rPr>
          <t xml:space="preserve">Change this date to today, and get going! </t>
        </r>
      </text>
    </comment>
    <comment ref="B2" authorId="0">
      <text>
        <r>
          <rPr>
            <sz val="10"/>
            <color rgb="FF000000"/>
            <rFont val="Arial"/>
          </rPr>
          <t xml:space="preserve">Put your weight for the day in this column. The most important thing is to do this every day. 
</t>
        </r>
      </text>
    </comment>
    <comment ref="B11" authorId="0">
      <text>
        <r>
          <rPr>
            <sz val="10"/>
            <color rgb="FF000000"/>
            <rFont val="Arial"/>
          </rPr>
          <t xml:space="preserve">The weight graph magically appears 
once you get ten days of data. </t>
        </r>
      </text>
    </comment>
    <comment ref="C11" authorId="0">
      <text>
        <r>
          <rPr>
            <sz val="10"/>
            <color rgb="FF000000"/>
            <rFont val="Arial"/>
          </rPr>
          <t>This is the first day you get a 10-day running average!</t>
        </r>
      </text>
    </comment>
  </commentList>
</comments>
</file>

<file path=xl/sharedStrings.xml><?xml version="1.0" encoding="utf-8"?>
<sst xmlns="http://schemas.openxmlformats.org/spreadsheetml/2006/main" count="53" uniqueCount="43">
  <si>
    <t>Date</t>
  </si>
  <si>
    <t>Weight</t>
  </si>
  <si>
    <t>10-day Running Avg.</t>
  </si>
  <si>
    <t>Streak!</t>
  </si>
  <si>
    <t>Accomplishments and Mistakes</t>
  </si>
  <si>
    <t>Notes</t>
  </si>
  <si>
    <t/>
  </si>
  <si>
    <t>Start Weight (lbs)</t>
  </si>
  <si>
    <t>Height (inches)</t>
  </si>
  <si>
    <t>Start BMI</t>
  </si>
  <si>
    <t>Normal BMI is 18.5 - 25</t>
  </si>
  <si>
    <t>The U.S. National Health and Nutrition Examination Survey of 1994 indicates that 59% of American men and 49% of women have BMIs over 25.</t>
  </si>
  <si>
    <t>http://en.wikipedia.org/wiki/Body_mass_index</t>
  </si>
  <si>
    <t>Target BMI</t>
  </si>
  <si>
    <t>Weight (lbs)</t>
  </si>
  <si>
    <t>Pick a target weight in this range to be your goal.</t>
  </si>
  <si>
    <t>http://en.wikipedia.org/wiki/Body_mass_index#Limitations_and_shortcomings</t>
  </si>
  <si>
    <t>Target Weight</t>
  </si>
  <si>
    <t>Put the goal you chose in the orange box.</t>
  </si>
  <si>
    <t>(Target BMI)</t>
  </si>
  <si>
    <t>Pound loss (approx)</t>
  </si>
  <si>
    <t>This is about how many pounds you want to lose.</t>
  </si>
  <si>
    <t>Percent loss</t>
  </si>
  <si>
    <t>You want to lose this % of your starting weight.</t>
  </si>
  <si>
    <t>Range for Graph</t>
  </si>
  <si>
    <t>Min</t>
  </si>
  <si>
    <t>Max</t>
  </si>
  <si>
    <t>Hello there,</t>
  </si>
  <si>
    <t>Today is</t>
  </si>
  <si>
    <t>You started on</t>
  </si>
  <si>
    <t>You've been working on this for</t>
  </si>
  <si>
    <t>days!</t>
  </si>
  <si>
    <t>Your Longest Streak:</t>
  </si>
  <si>
    <t>Today you weigh about</t>
  </si>
  <si>
    <t>pounds.</t>
  </si>
  <si>
    <t>Your Goal is to weigh</t>
  </si>
  <si>
    <t>Since you started, you've lost about</t>
  </si>
  <si>
    <t>That's about</t>
  </si>
  <si>
    <t>of your final goal!</t>
  </si>
  <si>
    <t>But, if you look at the running average...</t>
  </si>
  <si>
    <t>You weigh about</t>
  </si>
  <si>
    <t>Your Lowest Weight</t>
  </si>
  <si>
    <t>Your Highest 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</si>
</sst>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numFmt numFmtId="165" formatCode="#,##0.0"/>
    <numFmt numFmtId="166" formatCode="mmmm\ d\,\ yyyy;@"/>
  </numFmts>
  <fonts count="59" x14ac:knownFonts="1">
    <font>
      <sz val="10"/>
      <color rgb="FF000000"/>
      <name val="Arial"/>
    </font>
    <font>
      <b/>
      <sz val="12"/>
      <color rgb="FF000000"/>
      <name val="Arial"/>
    </font>
    <font>
      <i/>
      <sz val="12"/>
      <color rgb="FF000000"/>
      <name val="Arial"/>
    </font>
    <font>
      <sz val="12"/>
      <color rgb="FF000000"/>
      <name val="Arial"/>
    </font>
    <font>
      <sz val="12"/>
      <color rgb="FF000000"/>
      <name val="Arial"/>
    </font>
    <font>
      <sz val="12"/>
      <color rgb="FF000000"/>
      <name val="Arial"/>
    </font>
    <font>
      <sz val="10"/>
      <color rgb="FF969696"/>
      <name val="Arial"/>
    </font>
    <font>
      <sz val="12"/>
      <color rgb="FF000000"/>
      <name val="Arial"/>
    </font>
    <font>
      <b/>
      <sz val="10"/>
      <color rgb="FFC0C0C0"/>
      <name val="Arial"/>
    </font>
    <font>
      <sz val="12"/>
      <color rgb="FF000000"/>
      <name val="Arial"/>
    </font>
    <font>
      <sz val="12"/>
      <color rgb="FF000000"/>
      <name val="Arial"/>
    </font>
    <font>
      <b/>
      <sz val="10"/>
      <color rgb="FF000000"/>
      <name val="Arial"/>
    </font>
    <font>
      <sz val="12"/>
      <color rgb="FF000000"/>
      <name val="Arial"/>
    </font>
    <font>
      <b/>
      <sz val="12"/>
      <color rgb="FF000000"/>
      <name val="Arial"/>
    </font>
    <font>
      <sz val="12"/>
      <color rgb="FFC0C0C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0"/>
      <color rgb="FF000000"/>
      <name val="Arial"/>
    </font>
    <font>
      <sz val="12"/>
      <color rgb="FF000000"/>
      <name val="Arial"/>
    </font>
    <font>
      <sz val="12"/>
      <color rgb="FF000000"/>
      <name val="Arial"/>
    </font>
    <font>
      <b/>
      <sz val="12"/>
      <color rgb="FF000000"/>
      <name val="Arial"/>
    </font>
    <font>
      <sz val="10"/>
      <color rgb="FFC0C0C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969696"/>
      <name val="Arial"/>
    </font>
    <font>
      <sz val="12"/>
      <color rgb="FFC0C0C0"/>
      <name val="Arial"/>
    </font>
    <font>
      <b/>
      <sz val="10"/>
      <color rgb="FF000000"/>
      <name val="Arial"/>
    </font>
    <font>
      <sz val="12"/>
      <color rgb="FF000000"/>
      <name val="Arial"/>
    </font>
    <font>
      <sz val="12"/>
      <color rgb="FF000000"/>
      <name val="Arial"/>
    </font>
    <font>
      <sz val="12"/>
      <color rgb="FF000000"/>
      <name val="Arial"/>
    </font>
    <font>
      <sz val="12"/>
      <color rgb="FF000000"/>
      <name val="Arial"/>
    </font>
    <font>
      <sz val="12"/>
      <color rgb="FF969696"/>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0"/>
      <color rgb="FF000000"/>
      <name val="Arial"/>
    </font>
    <font>
      <sz val="12"/>
      <color rgb="FF000000"/>
      <name val="Arial"/>
    </font>
    <font>
      <b/>
      <sz val="12"/>
      <color rgb="FF000000"/>
      <name val="Arial"/>
    </font>
    <font>
      <sz val="10"/>
      <color rgb="FF808080"/>
      <name val="Arial"/>
    </font>
    <font>
      <sz val="12"/>
      <color rgb="FF000000"/>
      <name val="Arial"/>
    </font>
    <font>
      <sz val="12"/>
      <color rgb="FF969696"/>
      <name val="Arial"/>
    </font>
    <font>
      <sz val="12"/>
      <color rgb="FF000000"/>
      <name val="Arial"/>
    </font>
    <font>
      <sz val="12"/>
      <color rgb="FF000000"/>
      <name val="Arial"/>
    </font>
    <font>
      <sz val="12"/>
      <color rgb="FF000000"/>
      <name val="Arial"/>
    </font>
    <font>
      <sz val="12"/>
      <color rgb="FF000000"/>
      <name val="Arial"/>
    </font>
    <font>
      <sz val="12"/>
      <color rgb="FF969696"/>
      <name val="Arial"/>
    </font>
    <font>
      <sz val="12"/>
      <color rgb="FF000000"/>
      <name val="Arial"/>
    </font>
    <font>
      <b/>
      <sz val="10"/>
      <color rgb="FF000000"/>
      <name val="Arial"/>
    </font>
  </fonts>
  <fills count="7">
    <fill>
      <patternFill patternType="none"/>
    </fill>
    <fill>
      <patternFill patternType="gray125"/>
    </fill>
    <fill>
      <patternFill patternType="solid">
        <fgColor rgb="FFC0C0C0"/>
        <bgColor indexed="64"/>
      </patternFill>
    </fill>
    <fill>
      <patternFill patternType="solid">
        <fgColor rgb="FF99CC00"/>
        <bgColor indexed="64"/>
      </patternFill>
    </fill>
    <fill>
      <patternFill patternType="solid">
        <fgColor rgb="FFDDDDDD"/>
        <bgColor indexed="64"/>
      </patternFill>
    </fill>
    <fill>
      <patternFill patternType="solid">
        <fgColor rgb="FFFFFFFF"/>
        <bgColor indexed="64"/>
      </patternFill>
    </fill>
    <fill>
      <patternFill patternType="solid">
        <fgColor rgb="FFFFCC00"/>
        <bgColor indexed="64"/>
      </patternFill>
    </fill>
  </fills>
  <borders count="15">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1">
    <xf numFmtId="0" fontId="0" fillId="0" borderId="0" xfId="0" applyAlignment="1">
      <alignment wrapText="1"/>
    </xf>
    <xf numFmtId="0" fontId="0" fillId="0" borderId="1" xfId="0" applyBorder="1" applyAlignment="1">
      <alignment wrapText="1"/>
    </xf>
    <xf numFmtId="0" fontId="1" fillId="2" borderId="2" xfId="0" applyFont="1" applyFill="1" applyBorder="1" applyAlignment="1">
      <alignment horizontal="center" wrapText="1"/>
    </xf>
    <xf numFmtId="0" fontId="2" fillId="0" borderId="4" xfId="0" applyFont="1" applyBorder="1" applyAlignment="1">
      <alignment wrapText="1"/>
    </xf>
    <xf numFmtId="0" fontId="3" fillId="0" borderId="6" xfId="0" applyFont="1" applyBorder="1" applyAlignment="1">
      <alignment wrapText="1"/>
    </xf>
    <xf numFmtId="164" fontId="0" fillId="3" borderId="5" xfId="0" applyNumberFormat="1" applyFill="1" applyBorder="1" applyAlignment="1">
      <alignment horizontal="center" wrapText="1"/>
    </xf>
    <xf numFmtId="0" fontId="0" fillId="0" borderId="5" xfId="0" applyBorder="1" applyAlignment="1">
      <alignment wrapText="1"/>
    </xf>
    <xf numFmtId="9" fontId="4" fillId="0" borderId="7" xfId="0" applyNumberFormat="1" applyFont="1" applyBorder="1" applyAlignment="1">
      <alignment wrapText="1"/>
    </xf>
    <xf numFmtId="0" fontId="5" fillId="0" borderId="3" xfId="0" applyFont="1" applyBorder="1" applyAlignment="1">
      <alignment wrapText="1"/>
    </xf>
    <xf numFmtId="165" fontId="6" fillId="4" borderId="8" xfId="0" applyNumberFormat="1" applyFont="1" applyFill="1" applyBorder="1" applyAlignment="1">
      <alignment wrapText="1"/>
    </xf>
    <xf numFmtId="9" fontId="7" fillId="0" borderId="9" xfId="0" applyNumberFormat="1" applyFont="1" applyBorder="1" applyAlignment="1">
      <alignment horizontal="center" wrapText="1"/>
    </xf>
    <xf numFmtId="0" fontId="8" fillId="0" borderId="0" xfId="0" applyFont="1" applyAlignment="1">
      <alignment horizontal="center" vertical="center" wrapText="1"/>
    </xf>
    <xf numFmtId="3" fontId="9" fillId="0" borderId="0" xfId="0" applyNumberFormat="1" applyFont="1" applyAlignment="1">
      <alignment wrapText="1"/>
    </xf>
    <xf numFmtId="0" fontId="10" fillId="0" borderId="1" xfId="0" applyFont="1" applyBorder="1" applyAlignment="1">
      <alignment horizontal="center" wrapText="1"/>
    </xf>
    <xf numFmtId="0" fontId="11" fillId="0" borderId="5" xfId="0" applyFont="1" applyBorder="1" applyAlignment="1">
      <alignment horizontal="center" vertical="center" wrapText="1"/>
    </xf>
    <xf numFmtId="0" fontId="0" fillId="0" borderId="6" xfId="0" applyBorder="1" applyAlignment="1">
      <alignment wrapText="1"/>
    </xf>
    <xf numFmtId="0" fontId="12" fillId="0" borderId="1" xfId="0" applyFont="1" applyBorder="1" applyAlignment="1">
      <alignment horizontal="center" vertical="center" wrapText="1"/>
    </xf>
    <xf numFmtId="0" fontId="13" fillId="2" borderId="10" xfId="0" applyFont="1" applyFill="1" applyBorder="1" applyAlignment="1">
      <alignment horizontal="center" wrapText="1"/>
    </xf>
    <xf numFmtId="166" fontId="14" fillId="5" borderId="0" xfId="0" applyNumberFormat="1" applyFont="1" applyFill="1" applyAlignment="1">
      <alignment horizontal="left" wrapText="1"/>
    </xf>
    <xf numFmtId="0" fontId="15" fillId="0" borderId="8" xfId="0" applyFont="1" applyBorder="1" applyAlignment="1">
      <alignment wrapText="1"/>
    </xf>
    <xf numFmtId="10" fontId="16" fillId="0" borderId="0" xfId="0" applyNumberFormat="1" applyFont="1" applyAlignment="1">
      <alignment wrapText="1"/>
    </xf>
    <xf numFmtId="0" fontId="17" fillId="0" borderId="9" xfId="0" applyFont="1" applyBorder="1" applyAlignment="1">
      <alignment wrapText="1"/>
    </xf>
    <xf numFmtId="166" fontId="18" fillId="5" borderId="1" xfId="0" applyNumberFormat="1" applyFont="1" applyFill="1" applyBorder="1" applyAlignment="1">
      <alignment horizontal="left" wrapText="1"/>
    </xf>
    <xf numFmtId="0" fontId="19" fillId="5" borderId="0" xfId="0" applyNumberFormat="1" applyFont="1" applyFill="1" applyAlignment="1">
      <alignment horizontal="center" wrapText="1"/>
    </xf>
    <xf numFmtId="0" fontId="20" fillId="0" borderId="0" xfId="0" applyFont="1" applyAlignment="1">
      <alignment horizontal="center" vertical="center" wrapText="1"/>
    </xf>
    <xf numFmtId="0" fontId="21" fillId="6" borderId="2" xfId="0" applyFont="1" applyFill="1" applyBorder="1" applyAlignment="1">
      <alignment horizontal="right" wrapText="1"/>
    </xf>
    <xf numFmtId="3" fontId="22" fillId="0" borderId="11" xfId="0" applyNumberFormat="1" applyFont="1" applyBorder="1" applyAlignment="1">
      <alignment wrapText="1"/>
    </xf>
    <xf numFmtId="0" fontId="23" fillId="5" borderId="12" xfId="0" applyNumberFormat="1" applyFont="1" applyFill="1" applyBorder="1" applyAlignment="1">
      <alignment wrapText="1"/>
    </xf>
    <xf numFmtId="0" fontId="24" fillId="0" borderId="0" xfId="0" applyFont="1" applyAlignment="1">
      <alignment wrapText="1"/>
    </xf>
    <xf numFmtId="0" fontId="25" fillId="0" borderId="5" xfId="0" applyFont="1" applyBorder="1" applyAlignment="1">
      <alignment wrapText="1"/>
    </xf>
    <xf numFmtId="0" fontId="26" fillId="0" borderId="12" xfId="0" applyFont="1" applyBorder="1" applyAlignment="1">
      <alignment vertical="center" wrapText="1"/>
    </xf>
    <xf numFmtId="0" fontId="27" fillId="0" borderId="0" xfId="0" applyFont="1" applyAlignment="1">
      <alignment wrapText="1"/>
    </xf>
    <xf numFmtId="165" fontId="28" fillId="4" borderId="13" xfId="0" applyNumberFormat="1" applyFont="1" applyFill="1" applyBorder="1" applyAlignment="1">
      <alignment horizontal="center" vertical="center" wrapText="1"/>
    </xf>
    <xf numFmtId="0" fontId="29" fillId="0" borderId="10" xfId="0" applyFont="1" applyBorder="1" applyAlignment="1">
      <alignment wrapText="1"/>
    </xf>
    <xf numFmtId="0" fontId="30" fillId="0" borderId="1" xfId="0" applyFont="1" applyBorder="1" applyAlignment="1">
      <alignment wrapText="1"/>
    </xf>
    <xf numFmtId="165" fontId="0" fillId="4" borderId="14" xfId="0" applyNumberFormat="1" applyFill="1" applyBorder="1" applyAlignment="1">
      <alignment wrapText="1"/>
    </xf>
    <xf numFmtId="0" fontId="31" fillId="5" borderId="10" xfId="0" applyNumberFormat="1" applyFont="1" applyFill="1" applyBorder="1" applyAlignment="1">
      <alignment horizontal="right" wrapText="1"/>
    </xf>
    <xf numFmtId="0" fontId="32" fillId="0" borderId="1" xfId="0" applyFont="1" applyBorder="1" applyAlignment="1">
      <alignment wrapText="1"/>
    </xf>
    <xf numFmtId="0" fontId="33" fillId="5" borderId="3" xfId="0" applyNumberFormat="1" applyFont="1" applyFill="1" applyBorder="1" applyAlignment="1">
      <alignment horizontal="right" wrapText="1"/>
    </xf>
    <xf numFmtId="164" fontId="34" fillId="0" borderId="5" xfId="0" applyNumberFormat="1" applyFont="1" applyBorder="1" applyAlignment="1">
      <alignment horizontal="center" vertical="center" wrapText="1"/>
    </xf>
    <xf numFmtId="0" fontId="0" fillId="0" borderId="3" xfId="0" applyBorder="1" applyAlignment="1">
      <alignment horizontal="center" vertical="center" wrapText="1"/>
    </xf>
    <xf numFmtId="0" fontId="35" fillId="5" borderId="2" xfId="0" applyNumberFormat="1" applyFont="1" applyFill="1" applyBorder="1" applyAlignment="1">
      <alignment wrapText="1"/>
    </xf>
    <xf numFmtId="0" fontId="36" fillId="5" borderId="11" xfId="0" applyNumberFormat="1" applyFont="1" applyFill="1" applyBorder="1" applyAlignment="1">
      <alignment wrapText="1"/>
    </xf>
    <xf numFmtId="0" fontId="37" fillId="3" borderId="2" xfId="0" applyFont="1" applyFill="1" applyBorder="1" applyAlignment="1">
      <alignment wrapText="1"/>
    </xf>
    <xf numFmtId="3" fontId="38" fillId="0" borderId="5" xfId="0" applyNumberFormat="1" applyFont="1" applyBorder="1" applyAlignment="1">
      <alignment wrapText="1"/>
    </xf>
    <xf numFmtId="0" fontId="39" fillId="0" borderId="9" xfId="0" applyFont="1" applyBorder="1" applyAlignment="1">
      <alignment wrapText="1"/>
    </xf>
    <xf numFmtId="0" fontId="40" fillId="3" borderId="11" xfId="0" applyFont="1" applyFill="1" applyBorder="1" applyAlignment="1">
      <alignment wrapText="1"/>
    </xf>
    <xf numFmtId="0" fontId="41" fillId="5" borderId="5" xfId="0" applyNumberFormat="1" applyFont="1" applyFill="1" applyBorder="1" applyAlignment="1">
      <alignment wrapText="1"/>
    </xf>
    <xf numFmtId="0" fontId="42" fillId="0" borderId="9" xfId="0" applyFont="1" applyBorder="1" applyAlignment="1">
      <alignment horizontal="center" vertical="center" wrapText="1"/>
    </xf>
    <xf numFmtId="0" fontId="43" fillId="0" borderId="2" xfId="0" applyFont="1" applyBorder="1" applyAlignment="1">
      <alignment wrapText="1"/>
    </xf>
    <xf numFmtId="165" fontId="0" fillId="5" borderId="3" xfId="0" applyNumberFormat="1" applyFill="1" applyBorder="1" applyAlignment="1">
      <alignment horizontal="center" wrapText="1"/>
    </xf>
    <xf numFmtId="0" fontId="44" fillId="0" borderId="6" xfId="0" applyFont="1" applyBorder="1" applyAlignment="1">
      <alignment horizontal="center" wrapText="1"/>
    </xf>
    <xf numFmtId="0" fontId="45" fillId="0" borderId="9" xfId="0" applyFont="1" applyBorder="1" applyAlignment="1">
      <alignment horizontal="center" wrapText="1"/>
    </xf>
    <xf numFmtId="0" fontId="46" fillId="0" borderId="3" xfId="0" applyFont="1" applyBorder="1" applyAlignment="1">
      <alignment horizontal="center" vertical="center" wrapText="1"/>
    </xf>
    <xf numFmtId="0" fontId="0" fillId="0" borderId="3" xfId="0" applyBorder="1" applyAlignment="1">
      <alignment wrapText="1"/>
    </xf>
    <xf numFmtId="0" fontId="0" fillId="0" borderId="5" xfId="0" applyBorder="1" applyAlignment="1">
      <alignment horizontal="center" vertical="center" wrapText="1"/>
    </xf>
    <xf numFmtId="0" fontId="47" fillId="0" borderId="11" xfId="0" applyFont="1" applyBorder="1" applyAlignment="1">
      <alignment wrapText="1"/>
    </xf>
    <xf numFmtId="0" fontId="48" fillId="5" borderId="9" xfId="0" applyNumberFormat="1" applyFont="1" applyFill="1" applyBorder="1" applyAlignment="1">
      <alignment horizontal="center" vertical="center" wrapText="1"/>
    </xf>
    <xf numFmtId="165" fontId="49" fillId="4" borderId="8" xfId="0" applyNumberFormat="1" applyFont="1" applyFill="1" applyBorder="1" applyAlignment="1">
      <alignment wrapText="1"/>
    </xf>
    <xf numFmtId="0" fontId="50" fillId="5" borderId="3" xfId="0" applyNumberFormat="1" applyFont="1" applyFill="1" applyBorder="1" applyAlignment="1">
      <alignment wrapText="1"/>
    </xf>
    <xf numFmtId="0" fontId="51" fillId="0" borderId="0" xfId="0" applyFont="1" applyAlignment="1">
      <alignment wrapText="1"/>
    </xf>
    <xf numFmtId="0" fontId="0" fillId="0" borderId="3" xfId="0" applyBorder="1" applyAlignment="1">
      <alignment horizontal="center" wrapText="1"/>
    </xf>
    <xf numFmtId="165" fontId="52" fillId="0" borderId="1" xfId="0" applyNumberFormat="1" applyFont="1" applyBorder="1" applyAlignment="1">
      <alignment wrapText="1"/>
    </xf>
    <xf numFmtId="0" fontId="53" fillId="5" borderId="0" xfId="0" applyNumberFormat="1" applyFont="1" applyFill="1" applyAlignment="1">
      <alignment wrapText="1"/>
    </xf>
    <xf numFmtId="165" fontId="54" fillId="0" borderId="11" xfId="0" applyNumberFormat="1" applyFont="1" applyBorder="1" applyAlignment="1">
      <alignment horizontal="right" wrapText="1"/>
    </xf>
    <xf numFmtId="164" fontId="0" fillId="0" borderId="5" xfId="0" applyNumberFormat="1" applyBorder="1" applyAlignment="1">
      <alignment horizontal="center" wrapText="1"/>
    </xf>
    <xf numFmtId="0" fontId="55" fillId="0" borderId="0" xfId="0" applyFont="1" applyAlignment="1">
      <alignment horizontal="center" wrapText="1"/>
    </xf>
    <xf numFmtId="0" fontId="56" fillId="0" borderId="0" xfId="0" applyFont="1" applyAlignment="1">
      <alignment horizontal="right" wrapText="1"/>
    </xf>
    <xf numFmtId="165" fontId="0" fillId="4" borderId="8" xfId="0" applyNumberFormat="1" applyFill="1" applyBorder="1" applyAlignment="1">
      <alignment wrapText="1"/>
    </xf>
    <xf numFmtId="0" fontId="57" fillId="0" borderId="12" xfId="0" applyFont="1" applyBorder="1" applyAlignment="1">
      <alignment wrapText="1"/>
    </xf>
    <xf numFmtId="165" fontId="58" fillId="5" borderId="3" xfId="0" applyNumberFormat="1" applyFont="1" applyFill="1" applyBorder="1" applyAlignment="1">
      <alignment horizontal="center" vertical="center" wrapText="1"/>
    </xf>
  </cellXfs>
  <cellStyles count="1">
    <cellStyle name="Normal" xfId="0" builtinId="0"/>
  </cellStyles>
  <dxfs count="12">
    <dxf>
      <fill>
        <patternFill patternType="solid">
          <bgColor rgb="FFEBD780"/>
        </patternFill>
      </fill>
    </dxf>
    <dxf>
      <fill>
        <patternFill patternType="solid">
          <bgColor rgb="FFFFFF99"/>
        </patternFill>
      </fill>
    </dxf>
    <dxf>
      <fill>
        <patternFill patternType="solid">
          <bgColor rgb="FF99CC00"/>
        </patternFill>
      </fill>
    </dxf>
    <dxf>
      <fill>
        <patternFill patternType="solid">
          <bgColor rgb="FF00CCFF"/>
        </patternFill>
      </fill>
    </dxf>
    <dxf>
      <fill>
        <patternFill patternType="solid">
          <bgColor rgb="FFFFCC00"/>
        </patternFill>
      </fill>
    </dxf>
    <dxf>
      <fill>
        <patternFill patternType="solid">
          <bgColor rgb="FFFFFF00"/>
        </patternFill>
      </fill>
    </dxf>
    <dxf>
      <fill>
        <patternFill patternType="solid">
          <bgColor rgb="FFFFCC00"/>
        </patternFill>
      </fill>
    </dxf>
    <dxf>
      <fill>
        <patternFill patternType="solid">
          <bgColor rgb="FFFFFF99"/>
        </patternFill>
      </fill>
    </dxf>
    <dxf>
      <fill>
        <patternFill patternType="solid">
          <bgColor rgb="FFFFFFFF"/>
        </patternFill>
      </fill>
    </dxf>
    <dxf>
      <fill>
        <patternFill patternType="solid">
          <bgColor rgb="FFDDDDDD"/>
        </patternFill>
      </fill>
    </dxf>
    <dxf>
      <fill>
        <patternFill patternType="solid">
          <bgColor rgb="FFFFFFFF"/>
        </patternFill>
      </fill>
    </dxf>
    <dxf>
      <fill>
        <patternFill patternType="solid">
          <bgColor rgb="FFDDDDDD"/>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chartsheet" Target="chartsheets/sheet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scatterChart>
        <c:scatterStyle val="lineMarker"/>
        <c:varyColors val="1"/>
        <c:ser>
          <c:idx val="0"/>
          <c:order val="0"/>
          <c:tx>
            <c:strRef>
              <c:f>'The Data'!$B$1</c:f>
              <c:strCache>
                <c:ptCount val="1"/>
                <c:pt idx="0">
                  <c:v>Weight</c:v>
                </c:pt>
              </c:strCache>
            </c:strRef>
          </c:tx>
          <c:spPr>
            <a:ln w="47625">
              <a:noFill/>
            </a:ln>
          </c:spPr>
          <c:marker>
            <c:symbol val="circle"/>
            <c:size val="2"/>
            <c:spPr>
              <a:solidFill>
                <a:srgbClr val="9FC5E8"/>
              </a:solidFill>
              <a:ln cmpd="sng">
                <a:solidFill>
                  <a:srgbClr val="9FC5E8"/>
                </a:solidFill>
              </a:ln>
            </c:spPr>
          </c:marker>
          <c:xVal>
            <c:numRef>
              <c:f>'The Data'!$A$2:$A$200</c:f>
              <c:numCache>
                <c:formatCode>mmmm\ d;@</c:formatCode>
                <c:ptCount val="199"/>
                <c:pt idx="0">
                  <c:v>40823.0</c:v>
                </c:pt>
                <c:pt idx="1">
                  <c:v>40824.0</c:v>
                </c:pt>
                <c:pt idx="2">
                  <c:v>40825.0</c:v>
                </c:pt>
                <c:pt idx="3">
                  <c:v>40826.0</c:v>
                </c:pt>
                <c:pt idx="4">
                  <c:v>40827.0</c:v>
                </c:pt>
                <c:pt idx="5">
                  <c:v>40828.0</c:v>
                </c:pt>
                <c:pt idx="6">
                  <c:v>40829.0</c:v>
                </c:pt>
                <c:pt idx="7">
                  <c:v>40830.0</c:v>
                </c:pt>
                <c:pt idx="8">
                  <c:v>40831.0</c:v>
                </c:pt>
                <c:pt idx="9">
                  <c:v>40832.0</c:v>
                </c:pt>
                <c:pt idx="10">
                  <c:v>40833.0</c:v>
                </c:pt>
                <c:pt idx="11">
                  <c:v>40834.0</c:v>
                </c:pt>
                <c:pt idx="12">
                  <c:v>40835.0</c:v>
                </c:pt>
                <c:pt idx="13">
                  <c:v>40836.0</c:v>
                </c:pt>
                <c:pt idx="14">
                  <c:v>40837.0</c:v>
                </c:pt>
                <c:pt idx="15">
                  <c:v>40838.0</c:v>
                </c:pt>
                <c:pt idx="16">
                  <c:v>40839.0</c:v>
                </c:pt>
                <c:pt idx="17">
                  <c:v>40840.0</c:v>
                </c:pt>
                <c:pt idx="18">
                  <c:v>40841.0</c:v>
                </c:pt>
                <c:pt idx="19">
                  <c:v>40842.0</c:v>
                </c:pt>
                <c:pt idx="20">
                  <c:v>40843.0</c:v>
                </c:pt>
                <c:pt idx="21">
                  <c:v>40844.0</c:v>
                </c:pt>
                <c:pt idx="22">
                  <c:v>40845.0</c:v>
                </c:pt>
                <c:pt idx="23">
                  <c:v>40846.0</c:v>
                </c:pt>
                <c:pt idx="24">
                  <c:v>40847.0</c:v>
                </c:pt>
                <c:pt idx="25">
                  <c:v>40848.0</c:v>
                </c:pt>
                <c:pt idx="26">
                  <c:v>40849.0</c:v>
                </c:pt>
                <c:pt idx="27">
                  <c:v>40850.0</c:v>
                </c:pt>
                <c:pt idx="28">
                  <c:v>40851.0</c:v>
                </c:pt>
                <c:pt idx="29">
                  <c:v>40852.0</c:v>
                </c:pt>
                <c:pt idx="30">
                  <c:v>40853.0</c:v>
                </c:pt>
                <c:pt idx="31">
                  <c:v>40854.0</c:v>
                </c:pt>
                <c:pt idx="32">
                  <c:v>40855.0</c:v>
                </c:pt>
                <c:pt idx="33">
                  <c:v>40856.0</c:v>
                </c:pt>
                <c:pt idx="34">
                  <c:v>40857.0</c:v>
                </c:pt>
                <c:pt idx="35">
                  <c:v>40858.0</c:v>
                </c:pt>
                <c:pt idx="36">
                  <c:v>40859.0</c:v>
                </c:pt>
                <c:pt idx="37">
                  <c:v>40860.0</c:v>
                </c:pt>
                <c:pt idx="38">
                  <c:v>40861.0</c:v>
                </c:pt>
                <c:pt idx="39">
                  <c:v>40862.0</c:v>
                </c:pt>
                <c:pt idx="40">
                  <c:v>40863.0</c:v>
                </c:pt>
                <c:pt idx="41">
                  <c:v>40864.0</c:v>
                </c:pt>
                <c:pt idx="42">
                  <c:v>40865.0</c:v>
                </c:pt>
                <c:pt idx="43">
                  <c:v>40866.0</c:v>
                </c:pt>
                <c:pt idx="44">
                  <c:v>40867.0</c:v>
                </c:pt>
                <c:pt idx="45">
                  <c:v>40868.0</c:v>
                </c:pt>
                <c:pt idx="46">
                  <c:v>40869.0</c:v>
                </c:pt>
                <c:pt idx="47">
                  <c:v>40870.0</c:v>
                </c:pt>
                <c:pt idx="48">
                  <c:v>40871.0</c:v>
                </c:pt>
                <c:pt idx="49">
                  <c:v>40872.0</c:v>
                </c:pt>
                <c:pt idx="50">
                  <c:v>40873.0</c:v>
                </c:pt>
                <c:pt idx="51">
                  <c:v>40874.0</c:v>
                </c:pt>
                <c:pt idx="52">
                  <c:v>40875.0</c:v>
                </c:pt>
                <c:pt idx="53">
                  <c:v>40876.0</c:v>
                </c:pt>
                <c:pt idx="54">
                  <c:v>40877.0</c:v>
                </c:pt>
                <c:pt idx="55">
                  <c:v>40878.0</c:v>
                </c:pt>
                <c:pt idx="56">
                  <c:v>40879.0</c:v>
                </c:pt>
                <c:pt idx="57">
                  <c:v>40880.0</c:v>
                </c:pt>
                <c:pt idx="58">
                  <c:v>40881.0</c:v>
                </c:pt>
                <c:pt idx="59">
                  <c:v>40882.0</c:v>
                </c:pt>
                <c:pt idx="60">
                  <c:v>40883.0</c:v>
                </c:pt>
                <c:pt idx="61">
                  <c:v>40884.0</c:v>
                </c:pt>
                <c:pt idx="62">
                  <c:v>40885.0</c:v>
                </c:pt>
                <c:pt idx="63">
                  <c:v>40886.0</c:v>
                </c:pt>
                <c:pt idx="64">
                  <c:v>40887.0</c:v>
                </c:pt>
                <c:pt idx="65">
                  <c:v>40888.0</c:v>
                </c:pt>
                <c:pt idx="66">
                  <c:v>40889.0</c:v>
                </c:pt>
                <c:pt idx="67">
                  <c:v>40890.0</c:v>
                </c:pt>
                <c:pt idx="68">
                  <c:v>40891.0</c:v>
                </c:pt>
                <c:pt idx="69">
                  <c:v>40892.0</c:v>
                </c:pt>
                <c:pt idx="70">
                  <c:v>40893.0</c:v>
                </c:pt>
                <c:pt idx="71">
                  <c:v>40894.0</c:v>
                </c:pt>
                <c:pt idx="72">
                  <c:v>40895.0</c:v>
                </c:pt>
                <c:pt idx="73">
                  <c:v>40896.0</c:v>
                </c:pt>
                <c:pt idx="74">
                  <c:v>40897.0</c:v>
                </c:pt>
                <c:pt idx="75">
                  <c:v>40898.0</c:v>
                </c:pt>
                <c:pt idx="76">
                  <c:v>40899.0</c:v>
                </c:pt>
                <c:pt idx="77">
                  <c:v>40900.0</c:v>
                </c:pt>
                <c:pt idx="78">
                  <c:v>40901.0</c:v>
                </c:pt>
                <c:pt idx="79">
                  <c:v>40902.0</c:v>
                </c:pt>
                <c:pt idx="80">
                  <c:v>40903.0</c:v>
                </c:pt>
                <c:pt idx="81">
                  <c:v>40904.0</c:v>
                </c:pt>
                <c:pt idx="82">
                  <c:v>40905.0</c:v>
                </c:pt>
                <c:pt idx="83">
                  <c:v>40906.0</c:v>
                </c:pt>
                <c:pt idx="84">
                  <c:v>40907.0</c:v>
                </c:pt>
                <c:pt idx="85">
                  <c:v>40908.0</c:v>
                </c:pt>
                <c:pt idx="86">
                  <c:v>40909.0</c:v>
                </c:pt>
                <c:pt idx="87">
                  <c:v>40910.0</c:v>
                </c:pt>
                <c:pt idx="88">
                  <c:v>40911.0</c:v>
                </c:pt>
                <c:pt idx="89">
                  <c:v>40912.0</c:v>
                </c:pt>
                <c:pt idx="90">
                  <c:v>40913.0</c:v>
                </c:pt>
                <c:pt idx="91">
                  <c:v>40914.0</c:v>
                </c:pt>
                <c:pt idx="92">
                  <c:v>40915.0</c:v>
                </c:pt>
                <c:pt idx="93">
                  <c:v>40916.0</c:v>
                </c:pt>
                <c:pt idx="94">
                  <c:v>40917.0</c:v>
                </c:pt>
                <c:pt idx="95">
                  <c:v>40918.0</c:v>
                </c:pt>
                <c:pt idx="96">
                  <c:v>40919.0</c:v>
                </c:pt>
                <c:pt idx="97">
                  <c:v>40920.0</c:v>
                </c:pt>
                <c:pt idx="98">
                  <c:v>40921.0</c:v>
                </c:pt>
                <c:pt idx="99">
                  <c:v>40922.0</c:v>
                </c:pt>
                <c:pt idx="100">
                  <c:v>40923.0</c:v>
                </c:pt>
                <c:pt idx="101">
                  <c:v>40924.0</c:v>
                </c:pt>
                <c:pt idx="102">
                  <c:v>40925.0</c:v>
                </c:pt>
                <c:pt idx="103">
                  <c:v>40926.0</c:v>
                </c:pt>
                <c:pt idx="104">
                  <c:v>40927.0</c:v>
                </c:pt>
                <c:pt idx="105">
                  <c:v>40928.0</c:v>
                </c:pt>
                <c:pt idx="106">
                  <c:v>40929.0</c:v>
                </c:pt>
                <c:pt idx="107">
                  <c:v>40930.0</c:v>
                </c:pt>
                <c:pt idx="108">
                  <c:v>40931.0</c:v>
                </c:pt>
                <c:pt idx="109">
                  <c:v>40932.0</c:v>
                </c:pt>
                <c:pt idx="110">
                  <c:v>40933.0</c:v>
                </c:pt>
                <c:pt idx="111">
                  <c:v>40934.0</c:v>
                </c:pt>
                <c:pt idx="112">
                  <c:v>40935.0</c:v>
                </c:pt>
                <c:pt idx="113">
                  <c:v>40936.0</c:v>
                </c:pt>
                <c:pt idx="114">
                  <c:v>40937.0</c:v>
                </c:pt>
                <c:pt idx="115">
                  <c:v>40938.0</c:v>
                </c:pt>
                <c:pt idx="116">
                  <c:v>40939.0</c:v>
                </c:pt>
                <c:pt idx="117">
                  <c:v>40940.0</c:v>
                </c:pt>
                <c:pt idx="118">
                  <c:v>40941.0</c:v>
                </c:pt>
                <c:pt idx="119">
                  <c:v>40942.0</c:v>
                </c:pt>
                <c:pt idx="120">
                  <c:v>40943.0</c:v>
                </c:pt>
                <c:pt idx="121">
                  <c:v>40944.0</c:v>
                </c:pt>
                <c:pt idx="122">
                  <c:v>40945.0</c:v>
                </c:pt>
                <c:pt idx="123">
                  <c:v>40946.0</c:v>
                </c:pt>
                <c:pt idx="124">
                  <c:v>40947.0</c:v>
                </c:pt>
                <c:pt idx="125">
                  <c:v>40948.0</c:v>
                </c:pt>
                <c:pt idx="126">
                  <c:v>40949.0</c:v>
                </c:pt>
                <c:pt idx="127">
                  <c:v>40950.0</c:v>
                </c:pt>
                <c:pt idx="128">
                  <c:v>40951.0</c:v>
                </c:pt>
                <c:pt idx="129">
                  <c:v>40952.0</c:v>
                </c:pt>
                <c:pt idx="130">
                  <c:v>40953.0</c:v>
                </c:pt>
                <c:pt idx="131">
                  <c:v>40954.0</c:v>
                </c:pt>
                <c:pt idx="132">
                  <c:v>40955.0</c:v>
                </c:pt>
                <c:pt idx="133">
                  <c:v>40956.0</c:v>
                </c:pt>
                <c:pt idx="134">
                  <c:v>40957.0</c:v>
                </c:pt>
                <c:pt idx="135">
                  <c:v>40958.0</c:v>
                </c:pt>
                <c:pt idx="136">
                  <c:v>40959.0</c:v>
                </c:pt>
                <c:pt idx="137">
                  <c:v>40960.0</c:v>
                </c:pt>
                <c:pt idx="138">
                  <c:v>40961.0</c:v>
                </c:pt>
                <c:pt idx="139">
                  <c:v>40962.0</c:v>
                </c:pt>
                <c:pt idx="140">
                  <c:v>40963.0</c:v>
                </c:pt>
                <c:pt idx="141">
                  <c:v>40964.0</c:v>
                </c:pt>
                <c:pt idx="142">
                  <c:v>40965.0</c:v>
                </c:pt>
                <c:pt idx="143">
                  <c:v>40966.0</c:v>
                </c:pt>
                <c:pt idx="144">
                  <c:v>40967.0</c:v>
                </c:pt>
                <c:pt idx="145">
                  <c:v>40968.0</c:v>
                </c:pt>
                <c:pt idx="146">
                  <c:v>40969.0</c:v>
                </c:pt>
                <c:pt idx="147">
                  <c:v>40970.0</c:v>
                </c:pt>
                <c:pt idx="148">
                  <c:v>40971.0</c:v>
                </c:pt>
                <c:pt idx="149">
                  <c:v>40972.0</c:v>
                </c:pt>
                <c:pt idx="150">
                  <c:v>40973.0</c:v>
                </c:pt>
                <c:pt idx="151">
                  <c:v>40974.0</c:v>
                </c:pt>
                <c:pt idx="152">
                  <c:v>40975.0</c:v>
                </c:pt>
                <c:pt idx="153">
                  <c:v>40976.0</c:v>
                </c:pt>
                <c:pt idx="154">
                  <c:v>40977.0</c:v>
                </c:pt>
                <c:pt idx="155">
                  <c:v>40978.0</c:v>
                </c:pt>
                <c:pt idx="156">
                  <c:v>40979.0</c:v>
                </c:pt>
                <c:pt idx="157">
                  <c:v>40980.0</c:v>
                </c:pt>
                <c:pt idx="158">
                  <c:v>40981.0</c:v>
                </c:pt>
                <c:pt idx="159">
                  <c:v>40982.0</c:v>
                </c:pt>
                <c:pt idx="160">
                  <c:v>40983.0</c:v>
                </c:pt>
                <c:pt idx="161">
                  <c:v>40984.0</c:v>
                </c:pt>
                <c:pt idx="162">
                  <c:v>40985.0</c:v>
                </c:pt>
                <c:pt idx="163">
                  <c:v>40986.0</c:v>
                </c:pt>
                <c:pt idx="164">
                  <c:v>40987.0</c:v>
                </c:pt>
                <c:pt idx="165">
                  <c:v>40988.0</c:v>
                </c:pt>
                <c:pt idx="166">
                  <c:v>40989.0</c:v>
                </c:pt>
                <c:pt idx="167">
                  <c:v>40990.0</c:v>
                </c:pt>
                <c:pt idx="168">
                  <c:v>40991.0</c:v>
                </c:pt>
                <c:pt idx="169">
                  <c:v>40992.0</c:v>
                </c:pt>
                <c:pt idx="170">
                  <c:v>40993.0</c:v>
                </c:pt>
                <c:pt idx="171">
                  <c:v>40994.0</c:v>
                </c:pt>
                <c:pt idx="172">
                  <c:v>40995.0</c:v>
                </c:pt>
                <c:pt idx="173">
                  <c:v>40996.0</c:v>
                </c:pt>
                <c:pt idx="174">
                  <c:v>40997.0</c:v>
                </c:pt>
                <c:pt idx="175">
                  <c:v>40998.0</c:v>
                </c:pt>
                <c:pt idx="176">
                  <c:v>40999.0</c:v>
                </c:pt>
                <c:pt idx="177">
                  <c:v>41000.0</c:v>
                </c:pt>
                <c:pt idx="178">
                  <c:v>41001.0</c:v>
                </c:pt>
                <c:pt idx="179">
                  <c:v>41002.0</c:v>
                </c:pt>
                <c:pt idx="180">
                  <c:v>41003.0</c:v>
                </c:pt>
                <c:pt idx="181">
                  <c:v>41004.0</c:v>
                </c:pt>
                <c:pt idx="182">
                  <c:v>41005.0</c:v>
                </c:pt>
                <c:pt idx="183">
                  <c:v>41006.0</c:v>
                </c:pt>
                <c:pt idx="184">
                  <c:v>41007.0</c:v>
                </c:pt>
                <c:pt idx="185">
                  <c:v>41008.0</c:v>
                </c:pt>
                <c:pt idx="186">
                  <c:v>41009.0</c:v>
                </c:pt>
                <c:pt idx="187">
                  <c:v>41010.0</c:v>
                </c:pt>
                <c:pt idx="188">
                  <c:v>41011.0</c:v>
                </c:pt>
                <c:pt idx="189">
                  <c:v>41012.0</c:v>
                </c:pt>
                <c:pt idx="190">
                  <c:v>41013.0</c:v>
                </c:pt>
                <c:pt idx="191">
                  <c:v>41014.0</c:v>
                </c:pt>
                <c:pt idx="192">
                  <c:v>41015.0</c:v>
                </c:pt>
                <c:pt idx="193">
                  <c:v>41016.0</c:v>
                </c:pt>
                <c:pt idx="194">
                  <c:v>41017.0</c:v>
                </c:pt>
                <c:pt idx="195">
                  <c:v>41018.0</c:v>
                </c:pt>
                <c:pt idx="196">
                  <c:v>41019.0</c:v>
                </c:pt>
                <c:pt idx="197">
                  <c:v>41020.0</c:v>
                </c:pt>
                <c:pt idx="198">
                  <c:v>41021.0</c:v>
                </c:pt>
              </c:numCache>
            </c:numRef>
          </c:xVal>
          <c:yVal>
            <c:numRef>
              <c:f>'The Data'!$B$2:$B$200</c:f>
              <c:numCache>
                <c:formatCode>#,##0.0</c:formatCode>
                <c:ptCount val="199"/>
                <c:pt idx="0">
                  <c:v>145.0</c:v>
                </c:pt>
                <c:pt idx="1">
                  <c:v>144.0</c:v>
                </c:pt>
                <c:pt idx="2">
                  <c:v>145.0</c:v>
                </c:pt>
                <c:pt idx="3">
                  <c:v>144.3</c:v>
                </c:pt>
                <c:pt idx="4">
                  <c:v>143.1</c:v>
                </c:pt>
                <c:pt idx="5">
                  <c:v>145.5</c:v>
                </c:pt>
                <c:pt idx="6">
                  <c:v>142.0</c:v>
                </c:pt>
                <c:pt idx="7">
                  <c:v>142.4</c:v>
                </c:pt>
                <c:pt idx="8">
                  <c:v>142.1</c:v>
                </c:pt>
                <c:pt idx="9">
                  <c:v>143.2</c:v>
                </c:pt>
                <c:pt idx="10">
                  <c:v>142.3</c:v>
                </c:pt>
                <c:pt idx="11">
                  <c:v>144.2</c:v>
                </c:pt>
              </c:numCache>
            </c:numRef>
          </c:yVal>
          <c:smooth val="1"/>
        </c:ser>
        <c:ser>
          <c:idx val="1"/>
          <c:order val="1"/>
          <c:tx>
            <c:strRef>
              <c:f>'The Data'!$C$1</c:f>
              <c:strCache>
                <c:ptCount val="1"/>
                <c:pt idx="0">
                  <c:v>10-day Running Avg.</c:v>
                </c:pt>
              </c:strCache>
            </c:strRef>
          </c:tx>
          <c:spPr>
            <a:ln w="47625">
              <a:noFill/>
            </a:ln>
          </c:spPr>
          <c:marker>
            <c:symbol val="circle"/>
            <c:size val="2"/>
            <c:spPr>
              <a:solidFill>
                <a:srgbClr val="073763"/>
              </a:solidFill>
              <a:ln cmpd="sng">
                <a:solidFill>
                  <a:srgbClr val="073763"/>
                </a:solidFill>
              </a:ln>
            </c:spPr>
          </c:marker>
          <c:xVal>
            <c:numRef>
              <c:f>'The Data'!$A$2:$A$200</c:f>
              <c:numCache>
                <c:formatCode>mmmm\ d;@</c:formatCode>
                <c:ptCount val="199"/>
                <c:pt idx="0">
                  <c:v>40823.0</c:v>
                </c:pt>
                <c:pt idx="1">
                  <c:v>40824.0</c:v>
                </c:pt>
                <c:pt idx="2">
                  <c:v>40825.0</c:v>
                </c:pt>
                <c:pt idx="3">
                  <c:v>40826.0</c:v>
                </c:pt>
                <c:pt idx="4">
                  <c:v>40827.0</c:v>
                </c:pt>
                <c:pt idx="5">
                  <c:v>40828.0</c:v>
                </c:pt>
                <c:pt idx="6">
                  <c:v>40829.0</c:v>
                </c:pt>
                <c:pt idx="7">
                  <c:v>40830.0</c:v>
                </c:pt>
                <c:pt idx="8">
                  <c:v>40831.0</c:v>
                </c:pt>
                <c:pt idx="9">
                  <c:v>40832.0</c:v>
                </c:pt>
                <c:pt idx="10">
                  <c:v>40833.0</c:v>
                </c:pt>
                <c:pt idx="11">
                  <c:v>40834.0</c:v>
                </c:pt>
                <c:pt idx="12">
                  <c:v>40835.0</c:v>
                </c:pt>
                <c:pt idx="13">
                  <c:v>40836.0</c:v>
                </c:pt>
                <c:pt idx="14">
                  <c:v>40837.0</c:v>
                </c:pt>
                <c:pt idx="15">
                  <c:v>40838.0</c:v>
                </c:pt>
                <c:pt idx="16">
                  <c:v>40839.0</c:v>
                </c:pt>
                <c:pt idx="17">
                  <c:v>40840.0</c:v>
                </c:pt>
                <c:pt idx="18">
                  <c:v>40841.0</c:v>
                </c:pt>
                <c:pt idx="19">
                  <c:v>40842.0</c:v>
                </c:pt>
                <c:pt idx="20">
                  <c:v>40843.0</c:v>
                </c:pt>
                <c:pt idx="21">
                  <c:v>40844.0</c:v>
                </c:pt>
                <c:pt idx="22">
                  <c:v>40845.0</c:v>
                </c:pt>
                <c:pt idx="23">
                  <c:v>40846.0</c:v>
                </c:pt>
                <c:pt idx="24">
                  <c:v>40847.0</c:v>
                </c:pt>
                <c:pt idx="25">
                  <c:v>40848.0</c:v>
                </c:pt>
                <c:pt idx="26">
                  <c:v>40849.0</c:v>
                </c:pt>
                <c:pt idx="27">
                  <c:v>40850.0</c:v>
                </c:pt>
                <c:pt idx="28">
                  <c:v>40851.0</c:v>
                </c:pt>
                <c:pt idx="29">
                  <c:v>40852.0</c:v>
                </c:pt>
                <c:pt idx="30">
                  <c:v>40853.0</c:v>
                </c:pt>
                <c:pt idx="31">
                  <c:v>40854.0</c:v>
                </c:pt>
                <c:pt idx="32">
                  <c:v>40855.0</c:v>
                </c:pt>
                <c:pt idx="33">
                  <c:v>40856.0</c:v>
                </c:pt>
                <c:pt idx="34">
                  <c:v>40857.0</c:v>
                </c:pt>
                <c:pt idx="35">
                  <c:v>40858.0</c:v>
                </c:pt>
                <c:pt idx="36">
                  <c:v>40859.0</c:v>
                </c:pt>
                <c:pt idx="37">
                  <c:v>40860.0</c:v>
                </c:pt>
                <c:pt idx="38">
                  <c:v>40861.0</c:v>
                </c:pt>
                <c:pt idx="39">
                  <c:v>40862.0</c:v>
                </c:pt>
                <c:pt idx="40">
                  <c:v>40863.0</c:v>
                </c:pt>
                <c:pt idx="41">
                  <c:v>40864.0</c:v>
                </c:pt>
                <c:pt idx="42">
                  <c:v>40865.0</c:v>
                </c:pt>
                <c:pt idx="43">
                  <c:v>40866.0</c:v>
                </c:pt>
                <c:pt idx="44">
                  <c:v>40867.0</c:v>
                </c:pt>
                <c:pt idx="45">
                  <c:v>40868.0</c:v>
                </c:pt>
                <c:pt idx="46">
                  <c:v>40869.0</c:v>
                </c:pt>
                <c:pt idx="47">
                  <c:v>40870.0</c:v>
                </c:pt>
                <c:pt idx="48">
                  <c:v>40871.0</c:v>
                </c:pt>
                <c:pt idx="49">
                  <c:v>40872.0</c:v>
                </c:pt>
                <c:pt idx="50">
                  <c:v>40873.0</c:v>
                </c:pt>
                <c:pt idx="51">
                  <c:v>40874.0</c:v>
                </c:pt>
                <c:pt idx="52">
                  <c:v>40875.0</c:v>
                </c:pt>
                <c:pt idx="53">
                  <c:v>40876.0</c:v>
                </c:pt>
                <c:pt idx="54">
                  <c:v>40877.0</c:v>
                </c:pt>
                <c:pt idx="55">
                  <c:v>40878.0</c:v>
                </c:pt>
                <c:pt idx="56">
                  <c:v>40879.0</c:v>
                </c:pt>
                <c:pt idx="57">
                  <c:v>40880.0</c:v>
                </c:pt>
                <c:pt idx="58">
                  <c:v>40881.0</c:v>
                </c:pt>
                <c:pt idx="59">
                  <c:v>40882.0</c:v>
                </c:pt>
                <c:pt idx="60">
                  <c:v>40883.0</c:v>
                </c:pt>
                <c:pt idx="61">
                  <c:v>40884.0</c:v>
                </c:pt>
                <c:pt idx="62">
                  <c:v>40885.0</c:v>
                </c:pt>
                <c:pt idx="63">
                  <c:v>40886.0</c:v>
                </c:pt>
                <c:pt idx="64">
                  <c:v>40887.0</c:v>
                </c:pt>
                <c:pt idx="65">
                  <c:v>40888.0</c:v>
                </c:pt>
                <c:pt idx="66">
                  <c:v>40889.0</c:v>
                </c:pt>
                <c:pt idx="67">
                  <c:v>40890.0</c:v>
                </c:pt>
                <c:pt idx="68">
                  <c:v>40891.0</c:v>
                </c:pt>
                <c:pt idx="69">
                  <c:v>40892.0</c:v>
                </c:pt>
                <c:pt idx="70">
                  <c:v>40893.0</c:v>
                </c:pt>
                <c:pt idx="71">
                  <c:v>40894.0</c:v>
                </c:pt>
                <c:pt idx="72">
                  <c:v>40895.0</c:v>
                </c:pt>
                <c:pt idx="73">
                  <c:v>40896.0</c:v>
                </c:pt>
                <c:pt idx="74">
                  <c:v>40897.0</c:v>
                </c:pt>
                <c:pt idx="75">
                  <c:v>40898.0</c:v>
                </c:pt>
                <c:pt idx="76">
                  <c:v>40899.0</c:v>
                </c:pt>
                <c:pt idx="77">
                  <c:v>40900.0</c:v>
                </c:pt>
                <c:pt idx="78">
                  <c:v>40901.0</c:v>
                </c:pt>
                <c:pt idx="79">
                  <c:v>40902.0</c:v>
                </c:pt>
                <c:pt idx="80">
                  <c:v>40903.0</c:v>
                </c:pt>
                <c:pt idx="81">
                  <c:v>40904.0</c:v>
                </c:pt>
                <c:pt idx="82">
                  <c:v>40905.0</c:v>
                </c:pt>
                <c:pt idx="83">
                  <c:v>40906.0</c:v>
                </c:pt>
                <c:pt idx="84">
                  <c:v>40907.0</c:v>
                </c:pt>
                <c:pt idx="85">
                  <c:v>40908.0</c:v>
                </c:pt>
                <c:pt idx="86">
                  <c:v>40909.0</c:v>
                </c:pt>
                <c:pt idx="87">
                  <c:v>40910.0</c:v>
                </c:pt>
                <c:pt idx="88">
                  <c:v>40911.0</c:v>
                </c:pt>
                <c:pt idx="89">
                  <c:v>40912.0</c:v>
                </c:pt>
                <c:pt idx="90">
                  <c:v>40913.0</c:v>
                </c:pt>
                <c:pt idx="91">
                  <c:v>40914.0</c:v>
                </c:pt>
                <c:pt idx="92">
                  <c:v>40915.0</c:v>
                </c:pt>
                <c:pt idx="93">
                  <c:v>40916.0</c:v>
                </c:pt>
                <c:pt idx="94">
                  <c:v>40917.0</c:v>
                </c:pt>
                <c:pt idx="95">
                  <c:v>40918.0</c:v>
                </c:pt>
                <c:pt idx="96">
                  <c:v>40919.0</c:v>
                </c:pt>
                <c:pt idx="97">
                  <c:v>40920.0</c:v>
                </c:pt>
                <c:pt idx="98">
                  <c:v>40921.0</c:v>
                </c:pt>
                <c:pt idx="99">
                  <c:v>40922.0</c:v>
                </c:pt>
                <c:pt idx="100">
                  <c:v>40923.0</c:v>
                </c:pt>
                <c:pt idx="101">
                  <c:v>40924.0</c:v>
                </c:pt>
                <c:pt idx="102">
                  <c:v>40925.0</c:v>
                </c:pt>
                <c:pt idx="103">
                  <c:v>40926.0</c:v>
                </c:pt>
                <c:pt idx="104">
                  <c:v>40927.0</c:v>
                </c:pt>
                <c:pt idx="105">
                  <c:v>40928.0</c:v>
                </c:pt>
                <c:pt idx="106">
                  <c:v>40929.0</c:v>
                </c:pt>
                <c:pt idx="107">
                  <c:v>40930.0</c:v>
                </c:pt>
                <c:pt idx="108">
                  <c:v>40931.0</c:v>
                </c:pt>
                <c:pt idx="109">
                  <c:v>40932.0</c:v>
                </c:pt>
                <c:pt idx="110">
                  <c:v>40933.0</c:v>
                </c:pt>
                <c:pt idx="111">
                  <c:v>40934.0</c:v>
                </c:pt>
                <c:pt idx="112">
                  <c:v>40935.0</c:v>
                </c:pt>
                <c:pt idx="113">
                  <c:v>40936.0</c:v>
                </c:pt>
                <c:pt idx="114">
                  <c:v>40937.0</c:v>
                </c:pt>
                <c:pt idx="115">
                  <c:v>40938.0</c:v>
                </c:pt>
                <c:pt idx="116">
                  <c:v>40939.0</c:v>
                </c:pt>
                <c:pt idx="117">
                  <c:v>40940.0</c:v>
                </c:pt>
                <c:pt idx="118">
                  <c:v>40941.0</c:v>
                </c:pt>
                <c:pt idx="119">
                  <c:v>40942.0</c:v>
                </c:pt>
                <c:pt idx="120">
                  <c:v>40943.0</c:v>
                </c:pt>
                <c:pt idx="121">
                  <c:v>40944.0</c:v>
                </c:pt>
                <c:pt idx="122">
                  <c:v>40945.0</c:v>
                </c:pt>
                <c:pt idx="123">
                  <c:v>40946.0</c:v>
                </c:pt>
                <c:pt idx="124">
                  <c:v>40947.0</c:v>
                </c:pt>
                <c:pt idx="125">
                  <c:v>40948.0</c:v>
                </c:pt>
                <c:pt idx="126">
                  <c:v>40949.0</c:v>
                </c:pt>
                <c:pt idx="127">
                  <c:v>40950.0</c:v>
                </c:pt>
                <c:pt idx="128">
                  <c:v>40951.0</c:v>
                </c:pt>
                <c:pt idx="129">
                  <c:v>40952.0</c:v>
                </c:pt>
                <c:pt idx="130">
                  <c:v>40953.0</c:v>
                </c:pt>
                <c:pt idx="131">
                  <c:v>40954.0</c:v>
                </c:pt>
                <c:pt idx="132">
                  <c:v>40955.0</c:v>
                </c:pt>
                <c:pt idx="133">
                  <c:v>40956.0</c:v>
                </c:pt>
                <c:pt idx="134">
                  <c:v>40957.0</c:v>
                </c:pt>
                <c:pt idx="135">
                  <c:v>40958.0</c:v>
                </c:pt>
                <c:pt idx="136">
                  <c:v>40959.0</c:v>
                </c:pt>
                <c:pt idx="137">
                  <c:v>40960.0</c:v>
                </c:pt>
                <c:pt idx="138">
                  <c:v>40961.0</c:v>
                </c:pt>
                <c:pt idx="139">
                  <c:v>40962.0</c:v>
                </c:pt>
                <c:pt idx="140">
                  <c:v>40963.0</c:v>
                </c:pt>
                <c:pt idx="141">
                  <c:v>40964.0</c:v>
                </c:pt>
                <c:pt idx="142">
                  <c:v>40965.0</c:v>
                </c:pt>
                <c:pt idx="143">
                  <c:v>40966.0</c:v>
                </c:pt>
                <c:pt idx="144">
                  <c:v>40967.0</c:v>
                </c:pt>
                <c:pt idx="145">
                  <c:v>40968.0</c:v>
                </c:pt>
                <c:pt idx="146">
                  <c:v>40969.0</c:v>
                </c:pt>
                <c:pt idx="147">
                  <c:v>40970.0</c:v>
                </c:pt>
                <c:pt idx="148">
                  <c:v>40971.0</c:v>
                </c:pt>
                <c:pt idx="149">
                  <c:v>40972.0</c:v>
                </c:pt>
                <c:pt idx="150">
                  <c:v>40973.0</c:v>
                </c:pt>
                <c:pt idx="151">
                  <c:v>40974.0</c:v>
                </c:pt>
                <c:pt idx="152">
                  <c:v>40975.0</c:v>
                </c:pt>
                <c:pt idx="153">
                  <c:v>40976.0</c:v>
                </c:pt>
                <c:pt idx="154">
                  <c:v>40977.0</c:v>
                </c:pt>
                <c:pt idx="155">
                  <c:v>40978.0</c:v>
                </c:pt>
                <c:pt idx="156">
                  <c:v>40979.0</c:v>
                </c:pt>
                <c:pt idx="157">
                  <c:v>40980.0</c:v>
                </c:pt>
                <c:pt idx="158">
                  <c:v>40981.0</c:v>
                </c:pt>
                <c:pt idx="159">
                  <c:v>40982.0</c:v>
                </c:pt>
                <c:pt idx="160">
                  <c:v>40983.0</c:v>
                </c:pt>
                <c:pt idx="161">
                  <c:v>40984.0</c:v>
                </c:pt>
                <c:pt idx="162">
                  <c:v>40985.0</c:v>
                </c:pt>
                <c:pt idx="163">
                  <c:v>40986.0</c:v>
                </c:pt>
                <c:pt idx="164">
                  <c:v>40987.0</c:v>
                </c:pt>
                <c:pt idx="165">
                  <c:v>40988.0</c:v>
                </c:pt>
                <c:pt idx="166">
                  <c:v>40989.0</c:v>
                </c:pt>
                <c:pt idx="167">
                  <c:v>40990.0</c:v>
                </c:pt>
                <c:pt idx="168">
                  <c:v>40991.0</c:v>
                </c:pt>
                <c:pt idx="169">
                  <c:v>40992.0</c:v>
                </c:pt>
                <c:pt idx="170">
                  <c:v>40993.0</c:v>
                </c:pt>
                <c:pt idx="171">
                  <c:v>40994.0</c:v>
                </c:pt>
                <c:pt idx="172">
                  <c:v>40995.0</c:v>
                </c:pt>
                <c:pt idx="173">
                  <c:v>40996.0</c:v>
                </c:pt>
                <c:pt idx="174">
                  <c:v>40997.0</c:v>
                </c:pt>
                <c:pt idx="175">
                  <c:v>40998.0</c:v>
                </c:pt>
                <c:pt idx="176">
                  <c:v>40999.0</c:v>
                </c:pt>
                <c:pt idx="177">
                  <c:v>41000.0</c:v>
                </c:pt>
                <c:pt idx="178">
                  <c:v>41001.0</c:v>
                </c:pt>
                <c:pt idx="179">
                  <c:v>41002.0</c:v>
                </c:pt>
                <c:pt idx="180">
                  <c:v>41003.0</c:v>
                </c:pt>
                <c:pt idx="181">
                  <c:v>41004.0</c:v>
                </c:pt>
                <c:pt idx="182">
                  <c:v>41005.0</c:v>
                </c:pt>
                <c:pt idx="183">
                  <c:v>41006.0</c:v>
                </c:pt>
                <c:pt idx="184">
                  <c:v>41007.0</c:v>
                </c:pt>
                <c:pt idx="185">
                  <c:v>41008.0</c:v>
                </c:pt>
                <c:pt idx="186">
                  <c:v>41009.0</c:v>
                </c:pt>
                <c:pt idx="187">
                  <c:v>41010.0</c:v>
                </c:pt>
                <c:pt idx="188">
                  <c:v>41011.0</c:v>
                </c:pt>
                <c:pt idx="189">
                  <c:v>41012.0</c:v>
                </c:pt>
                <c:pt idx="190">
                  <c:v>41013.0</c:v>
                </c:pt>
                <c:pt idx="191">
                  <c:v>41014.0</c:v>
                </c:pt>
                <c:pt idx="192">
                  <c:v>41015.0</c:v>
                </c:pt>
                <c:pt idx="193">
                  <c:v>41016.0</c:v>
                </c:pt>
                <c:pt idx="194">
                  <c:v>41017.0</c:v>
                </c:pt>
                <c:pt idx="195">
                  <c:v>41018.0</c:v>
                </c:pt>
                <c:pt idx="196">
                  <c:v>41019.0</c:v>
                </c:pt>
                <c:pt idx="197">
                  <c:v>41020.0</c:v>
                </c:pt>
                <c:pt idx="198">
                  <c:v>41021.0</c:v>
                </c:pt>
              </c:numCache>
            </c:numRef>
          </c:xVal>
          <c:yVal>
            <c:numRef>
              <c:f>'The Data'!$C$2:$C$200</c:f>
              <c:numCache>
                <c:formatCode>#,##0.0</c:formatCode>
                <c:ptCount val="199"/>
                <c:pt idx="9">
                  <c:v>143.66</c:v>
                </c:pt>
                <c:pt idx="10">
                  <c:v>143.39</c:v>
                </c:pt>
                <c:pt idx="11">
                  <c:v>143.41</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pt idx="101">
                  <c:v>0.0</c:v>
                </c:pt>
                <c:pt idx="102">
                  <c:v>0.0</c:v>
                </c:pt>
                <c:pt idx="103">
                  <c:v>0.0</c:v>
                </c:pt>
                <c:pt idx="104">
                  <c:v>0.0</c:v>
                </c:pt>
                <c:pt idx="105">
                  <c:v>0.0</c:v>
                </c:pt>
                <c:pt idx="106">
                  <c:v>0.0</c:v>
                </c:pt>
                <c:pt idx="107">
                  <c:v>0.0</c:v>
                </c:pt>
                <c:pt idx="108">
                  <c:v>0.0</c:v>
                </c:pt>
                <c:pt idx="109">
                  <c:v>0.0</c:v>
                </c:pt>
                <c:pt idx="110">
                  <c:v>0.0</c:v>
                </c:pt>
                <c:pt idx="111">
                  <c:v>0.0</c:v>
                </c:pt>
                <c:pt idx="112">
                  <c:v>0.0</c:v>
                </c:pt>
                <c:pt idx="113">
                  <c:v>0.0</c:v>
                </c:pt>
                <c:pt idx="114">
                  <c:v>0.0</c:v>
                </c:pt>
                <c:pt idx="115">
                  <c:v>0.0</c:v>
                </c:pt>
                <c:pt idx="116">
                  <c:v>0.0</c:v>
                </c:pt>
                <c:pt idx="117">
                  <c:v>0.0</c:v>
                </c:pt>
                <c:pt idx="118">
                  <c:v>0.0</c:v>
                </c:pt>
                <c:pt idx="119">
                  <c:v>0.0</c:v>
                </c:pt>
                <c:pt idx="120">
                  <c:v>0.0</c:v>
                </c:pt>
                <c:pt idx="121">
                  <c:v>0.0</c:v>
                </c:pt>
                <c:pt idx="122">
                  <c:v>0.0</c:v>
                </c:pt>
                <c:pt idx="123">
                  <c:v>0.0</c:v>
                </c:pt>
                <c:pt idx="124">
                  <c:v>0.0</c:v>
                </c:pt>
                <c:pt idx="125">
                  <c:v>0.0</c:v>
                </c:pt>
                <c:pt idx="126">
                  <c:v>0.0</c:v>
                </c:pt>
                <c:pt idx="127">
                  <c:v>0.0</c:v>
                </c:pt>
                <c:pt idx="128">
                  <c:v>0.0</c:v>
                </c:pt>
                <c:pt idx="129">
                  <c:v>0.0</c:v>
                </c:pt>
                <c:pt idx="130">
                  <c:v>0.0</c:v>
                </c:pt>
                <c:pt idx="131">
                  <c:v>0.0</c:v>
                </c:pt>
                <c:pt idx="132">
                  <c:v>0.0</c:v>
                </c:pt>
                <c:pt idx="133">
                  <c:v>0.0</c:v>
                </c:pt>
                <c:pt idx="134">
                  <c:v>0.0</c:v>
                </c:pt>
                <c:pt idx="135">
                  <c:v>0.0</c:v>
                </c:pt>
                <c:pt idx="136">
                  <c:v>0.0</c:v>
                </c:pt>
                <c:pt idx="137">
                  <c:v>0.0</c:v>
                </c:pt>
                <c:pt idx="138">
                  <c:v>0.0</c:v>
                </c:pt>
                <c:pt idx="139">
                  <c:v>0.0</c:v>
                </c:pt>
                <c:pt idx="140">
                  <c:v>0.0</c:v>
                </c:pt>
                <c:pt idx="141">
                  <c:v>0.0</c:v>
                </c:pt>
                <c:pt idx="142">
                  <c:v>0.0</c:v>
                </c:pt>
                <c:pt idx="143">
                  <c:v>0.0</c:v>
                </c:pt>
                <c:pt idx="144">
                  <c:v>0.0</c:v>
                </c:pt>
                <c:pt idx="145">
                  <c:v>0.0</c:v>
                </c:pt>
                <c:pt idx="146">
                  <c:v>0.0</c:v>
                </c:pt>
                <c:pt idx="147">
                  <c:v>0.0</c:v>
                </c:pt>
                <c:pt idx="148">
                  <c:v>0.0</c:v>
                </c:pt>
                <c:pt idx="149">
                  <c:v>0.0</c:v>
                </c:pt>
                <c:pt idx="150">
                  <c:v>0.0</c:v>
                </c:pt>
                <c:pt idx="151">
                  <c:v>0.0</c:v>
                </c:pt>
                <c:pt idx="152">
                  <c:v>0.0</c:v>
                </c:pt>
                <c:pt idx="153">
                  <c:v>0.0</c:v>
                </c:pt>
                <c:pt idx="154">
                  <c:v>0.0</c:v>
                </c:pt>
                <c:pt idx="155">
                  <c:v>0.0</c:v>
                </c:pt>
                <c:pt idx="156">
                  <c:v>0.0</c:v>
                </c:pt>
                <c:pt idx="157">
                  <c:v>0.0</c:v>
                </c:pt>
                <c:pt idx="158">
                  <c:v>0.0</c:v>
                </c:pt>
                <c:pt idx="159">
                  <c:v>0.0</c:v>
                </c:pt>
                <c:pt idx="160">
                  <c:v>0.0</c:v>
                </c:pt>
                <c:pt idx="161">
                  <c:v>0.0</c:v>
                </c:pt>
                <c:pt idx="162">
                  <c:v>0.0</c:v>
                </c:pt>
                <c:pt idx="163">
                  <c:v>0.0</c:v>
                </c:pt>
                <c:pt idx="164">
                  <c:v>0.0</c:v>
                </c:pt>
                <c:pt idx="165">
                  <c:v>0.0</c:v>
                </c:pt>
                <c:pt idx="166">
                  <c:v>0.0</c:v>
                </c:pt>
                <c:pt idx="167">
                  <c:v>0.0</c:v>
                </c:pt>
                <c:pt idx="168">
                  <c:v>0.0</c:v>
                </c:pt>
                <c:pt idx="169">
                  <c:v>0.0</c:v>
                </c:pt>
                <c:pt idx="170">
                  <c:v>0.0</c:v>
                </c:pt>
                <c:pt idx="171">
                  <c:v>0.0</c:v>
                </c:pt>
                <c:pt idx="172">
                  <c:v>0.0</c:v>
                </c:pt>
                <c:pt idx="173">
                  <c:v>0.0</c:v>
                </c:pt>
                <c:pt idx="174">
                  <c:v>0.0</c:v>
                </c:pt>
                <c:pt idx="175">
                  <c:v>0.0</c:v>
                </c:pt>
                <c:pt idx="176">
                  <c:v>0.0</c:v>
                </c:pt>
                <c:pt idx="177">
                  <c:v>0.0</c:v>
                </c:pt>
                <c:pt idx="178">
                  <c:v>0.0</c:v>
                </c:pt>
                <c:pt idx="179">
                  <c:v>0.0</c:v>
                </c:pt>
                <c:pt idx="180">
                  <c:v>0.0</c:v>
                </c:pt>
                <c:pt idx="181">
                  <c:v>0.0</c:v>
                </c:pt>
                <c:pt idx="182">
                  <c:v>0.0</c:v>
                </c:pt>
                <c:pt idx="183">
                  <c:v>0.0</c:v>
                </c:pt>
                <c:pt idx="184">
                  <c:v>0.0</c:v>
                </c:pt>
                <c:pt idx="185">
                  <c:v>0.0</c:v>
                </c:pt>
                <c:pt idx="186">
                  <c:v>0.0</c:v>
                </c:pt>
                <c:pt idx="187">
                  <c:v>0.0</c:v>
                </c:pt>
                <c:pt idx="188">
                  <c:v>0.0</c:v>
                </c:pt>
                <c:pt idx="189">
                  <c:v>0.0</c:v>
                </c:pt>
                <c:pt idx="190">
                  <c:v>0.0</c:v>
                </c:pt>
                <c:pt idx="191">
                  <c:v>0.0</c:v>
                </c:pt>
                <c:pt idx="192">
                  <c:v>0.0</c:v>
                </c:pt>
                <c:pt idx="193">
                  <c:v>0.0</c:v>
                </c:pt>
                <c:pt idx="194">
                  <c:v>0.0</c:v>
                </c:pt>
                <c:pt idx="195">
                  <c:v>0.0</c:v>
                </c:pt>
                <c:pt idx="196">
                  <c:v>0.0</c:v>
                </c:pt>
                <c:pt idx="197">
                  <c:v>0.0</c:v>
                </c:pt>
                <c:pt idx="198">
                  <c:v>0.0</c:v>
                </c:pt>
              </c:numCache>
            </c:numRef>
          </c:yVal>
          <c:smooth val="1"/>
        </c:ser>
        <c:dLbls>
          <c:showLegendKey val="0"/>
          <c:showVal val="0"/>
          <c:showCatName val="0"/>
          <c:showSerName val="0"/>
          <c:showPercent val="0"/>
          <c:showBubbleSize val="0"/>
        </c:dLbls>
        <c:axId val="2143739352"/>
        <c:axId val="2144101000"/>
      </c:scatterChart>
      <c:valAx>
        <c:axId val="2143739352"/>
        <c:scaling>
          <c:orientation val="minMax"/>
        </c:scaling>
        <c:delete val="0"/>
        <c:axPos val="b"/>
        <c:title>
          <c:tx>
            <c:rich>
              <a:bodyPr/>
              <a:lstStyle/>
              <a:p>
                <a:pPr>
                  <a:defRPr/>
                </a:pPr>
                <a:r>
                  <a:t>Date</a:t>
                </a:r>
              </a:p>
            </c:rich>
          </c:tx>
          <c:overlay val="0"/>
        </c:title>
        <c:numFmt formatCode="mmmm\ d;@" sourceLinked="1"/>
        <c:majorTickMark val="cross"/>
        <c:minorTickMark val="cross"/>
        <c:tickLblPos val="nextTo"/>
        <c:spPr>
          <a:ln w="47625">
            <a:noFill/>
          </a:ln>
        </c:spPr>
        <c:txPr>
          <a:bodyPr/>
          <a:lstStyle/>
          <a:p>
            <a:pPr>
              <a:defRPr/>
            </a:pPr>
            <a:endParaRPr lang="en-US"/>
          </a:p>
        </c:txPr>
        <c:crossAx val="2144101000"/>
        <c:crosses val="autoZero"/>
        <c:crossBetween val="midCat"/>
      </c:valAx>
      <c:valAx>
        <c:axId val="2144101000"/>
        <c:scaling>
          <c:orientation val="minMax"/>
        </c:scaling>
        <c:delete val="0"/>
        <c:axPos val="l"/>
        <c:majorGridlines/>
        <c:title>
          <c:tx>
            <c:rich>
              <a:bodyPr/>
              <a:lstStyle/>
              <a:p>
                <a:pPr>
                  <a:defRPr/>
                </a:pPr>
                <a:r>
                  <a:t>Weight (lbs)</a:t>
                </a:r>
              </a:p>
            </c:rich>
          </c:tx>
          <c:overlay val="0"/>
        </c:title>
        <c:numFmt formatCode="#,##0.0" sourceLinked="1"/>
        <c:majorTickMark val="cross"/>
        <c:minorTickMark val="cross"/>
        <c:tickLblPos val="nextTo"/>
        <c:spPr>
          <a:ln w="47625">
            <a:noFill/>
          </a:ln>
        </c:spPr>
        <c:txPr>
          <a:bodyPr/>
          <a:lstStyle/>
          <a:p>
            <a:pPr>
              <a:defRPr/>
            </a:pPr>
            <a:endParaRPr lang="en-US"/>
          </a:p>
        </c:txPr>
        <c:crossAx val="2143739352"/>
        <c:crosses val="autoZero"/>
        <c:crossBetween val="midCat"/>
      </c:valAx>
    </c:plotArea>
    <c:legend>
      <c:legendPos val="t"/>
      <c:overlay val="0"/>
    </c:legend>
    <c:plotVisOnly val="1"/>
    <c:dispBlanksAs val="zero"/>
    <c:showDLblsOverMax val="1"/>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a:pPr>
            <a:r>
              <a:t>The Big Picture -- Long-term Weight (lbs)</a:t>
            </a:r>
          </a:p>
        </c:rich>
      </c:tx>
      <c:overlay val="0"/>
    </c:title>
    <c:autoTitleDeleted val="0"/>
    <c:plotArea>
      <c:layout/>
      <c:scatterChart>
        <c:scatterStyle val="lineMarker"/>
        <c:varyColors val="1"/>
        <c:ser>
          <c:idx val="0"/>
          <c:order val="0"/>
          <c:tx>
            <c:strRef>
              <c:f>'The Data'!$B$1</c:f>
              <c:strCache>
                <c:ptCount val="1"/>
                <c:pt idx="0">
                  <c:v>Weight</c:v>
                </c:pt>
              </c:strCache>
            </c:strRef>
          </c:tx>
          <c:spPr>
            <a:ln w="47625">
              <a:noFill/>
            </a:ln>
          </c:spPr>
          <c:marker>
            <c:symbol val="circle"/>
            <c:size val="2"/>
            <c:spPr>
              <a:solidFill>
                <a:srgbClr val="CFE2F3"/>
              </a:solidFill>
              <a:ln cmpd="sng">
                <a:solidFill>
                  <a:srgbClr val="CFE2F3"/>
                </a:solidFill>
              </a:ln>
            </c:spPr>
          </c:marker>
          <c:xVal>
            <c:numRef>
              <c:f>'The Data'!$A$2:$A$200</c:f>
              <c:numCache>
                <c:formatCode>mmmm\ d;@</c:formatCode>
                <c:ptCount val="199"/>
                <c:pt idx="0">
                  <c:v>40823.0</c:v>
                </c:pt>
                <c:pt idx="1">
                  <c:v>40824.0</c:v>
                </c:pt>
                <c:pt idx="2">
                  <c:v>40825.0</c:v>
                </c:pt>
                <c:pt idx="3">
                  <c:v>40826.0</c:v>
                </c:pt>
                <c:pt idx="4">
                  <c:v>40827.0</c:v>
                </c:pt>
                <c:pt idx="5">
                  <c:v>40828.0</c:v>
                </c:pt>
                <c:pt idx="6">
                  <c:v>40829.0</c:v>
                </c:pt>
                <c:pt idx="7">
                  <c:v>40830.0</c:v>
                </c:pt>
                <c:pt idx="8">
                  <c:v>40831.0</c:v>
                </c:pt>
                <c:pt idx="9">
                  <c:v>40832.0</c:v>
                </c:pt>
                <c:pt idx="10">
                  <c:v>40833.0</c:v>
                </c:pt>
                <c:pt idx="11">
                  <c:v>40834.0</c:v>
                </c:pt>
                <c:pt idx="12">
                  <c:v>40835.0</c:v>
                </c:pt>
                <c:pt idx="13">
                  <c:v>40836.0</c:v>
                </c:pt>
                <c:pt idx="14">
                  <c:v>40837.0</c:v>
                </c:pt>
                <c:pt idx="15">
                  <c:v>40838.0</c:v>
                </c:pt>
                <c:pt idx="16">
                  <c:v>40839.0</c:v>
                </c:pt>
                <c:pt idx="17">
                  <c:v>40840.0</c:v>
                </c:pt>
                <c:pt idx="18">
                  <c:v>40841.0</c:v>
                </c:pt>
                <c:pt idx="19">
                  <c:v>40842.0</c:v>
                </c:pt>
                <c:pt idx="20">
                  <c:v>40843.0</c:v>
                </c:pt>
                <c:pt idx="21">
                  <c:v>40844.0</c:v>
                </c:pt>
                <c:pt idx="22">
                  <c:v>40845.0</c:v>
                </c:pt>
                <c:pt idx="23">
                  <c:v>40846.0</c:v>
                </c:pt>
                <c:pt idx="24">
                  <c:v>40847.0</c:v>
                </c:pt>
                <c:pt idx="25">
                  <c:v>40848.0</c:v>
                </c:pt>
                <c:pt idx="26">
                  <c:v>40849.0</c:v>
                </c:pt>
                <c:pt idx="27">
                  <c:v>40850.0</c:v>
                </c:pt>
                <c:pt idx="28">
                  <c:v>40851.0</c:v>
                </c:pt>
                <c:pt idx="29">
                  <c:v>40852.0</c:v>
                </c:pt>
                <c:pt idx="30">
                  <c:v>40853.0</c:v>
                </c:pt>
                <c:pt idx="31">
                  <c:v>40854.0</c:v>
                </c:pt>
                <c:pt idx="32">
                  <c:v>40855.0</c:v>
                </c:pt>
                <c:pt idx="33">
                  <c:v>40856.0</c:v>
                </c:pt>
                <c:pt idx="34">
                  <c:v>40857.0</c:v>
                </c:pt>
                <c:pt idx="35">
                  <c:v>40858.0</c:v>
                </c:pt>
                <c:pt idx="36">
                  <c:v>40859.0</c:v>
                </c:pt>
                <c:pt idx="37">
                  <c:v>40860.0</c:v>
                </c:pt>
                <c:pt idx="38">
                  <c:v>40861.0</c:v>
                </c:pt>
                <c:pt idx="39">
                  <c:v>40862.0</c:v>
                </c:pt>
                <c:pt idx="40">
                  <c:v>40863.0</c:v>
                </c:pt>
                <c:pt idx="41">
                  <c:v>40864.0</c:v>
                </c:pt>
                <c:pt idx="42">
                  <c:v>40865.0</c:v>
                </c:pt>
                <c:pt idx="43">
                  <c:v>40866.0</c:v>
                </c:pt>
                <c:pt idx="44">
                  <c:v>40867.0</c:v>
                </c:pt>
                <c:pt idx="45">
                  <c:v>40868.0</c:v>
                </c:pt>
                <c:pt idx="46">
                  <c:v>40869.0</c:v>
                </c:pt>
                <c:pt idx="47">
                  <c:v>40870.0</c:v>
                </c:pt>
                <c:pt idx="48">
                  <c:v>40871.0</c:v>
                </c:pt>
                <c:pt idx="49">
                  <c:v>40872.0</c:v>
                </c:pt>
                <c:pt idx="50">
                  <c:v>40873.0</c:v>
                </c:pt>
                <c:pt idx="51">
                  <c:v>40874.0</c:v>
                </c:pt>
                <c:pt idx="52">
                  <c:v>40875.0</c:v>
                </c:pt>
                <c:pt idx="53">
                  <c:v>40876.0</c:v>
                </c:pt>
                <c:pt idx="54">
                  <c:v>40877.0</c:v>
                </c:pt>
                <c:pt idx="55">
                  <c:v>40878.0</c:v>
                </c:pt>
                <c:pt idx="56">
                  <c:v>40879.0</c:v>
                </c:pt>
                <c:pt idx="57">
                  <c:v>40880.0</c:v>
                </c:pt>
                <c:pt idx="58">
                  <c:v>40881.0</c:v>
                </c:pt>
                <c:pt idx="59">
                  <c:v>40882.0</c:v>
                </c:pt>
                <c:pt idx="60">
                  <c:v>40883.0</c:v>
                </c:pt>
                <c:pt idx="61">
                  <c:v>40884.0</c:v>
                </c:pt>
                <c:pt idx="62">
                  <c:v>40885.0</c:v>
                </c:pt>
                <c:pt idx="63">
                  <c:v>40886.0</c:v>
                </c:pt>
                <c:pt idx="64">
                  <c:v>40887.0</c:v>
                </c:pt>
                <c:pt idx="65">
                  <c:v>40888.0</c:v>
                </c:pt>
                <c:pt idx="66">
                  <c:v>40889.0</c:v>
                </c:pt>
                <c:pt idx="67">
                  <c:v>40890.0</c:v>
                </c:pt>
                <c:pt idx="68">
                  <c:v>40891.0</c:v>
                </c:pt>
                <c:pt idx="69">
                  <c:v>40892.0</c:v>
                </c:pt>
                <c:pt idx="70">
                  <c:v>40893.0</c:v>
                </c:pt>
                <c:pt idx="71">
                  <c:v>40894.0</c:v>
                </c:pt>
                <c:pt idx="72">
                  <c:v>40895.0</c:v>
                </c:pt>
                <c:pt idx="73">
                  <c:v>40896.0</c:v>
                </c:pt>
                <c:pt idx="74">
                  <c:v>40897.0</c:v>
                </c:pt>
                <c:pt idx="75">
                  <c:v>40898.0</c:v>
                </c:pt>
                <c:pt idx="76">
                  <c:v>40899.0</c:v>
                </c:pt>
                <c:pt idx="77">
                  <c:v>40900.0</c:v>
                </c:pt>
                <c:pt idx="78">
                  <c:v>40901.0</c:v>
                </c:pt>
                <c:pt idx="79">
                  <c:v>40902.0</c:v>
                </c:pt>
                <c:pt idx="80">
                  <c:v>40903.0</c:v>
                </c:pt>
                <c:pt idx="81">
                  <c:v>40904.0</c:v>
                </c:pt>
                <c:pt idx="82">
                  <c:v>40905.0</c:v>
                </c:pt>
                <c:pt idx="83">
                  <c:v>40906.0</c:v>
                </c:pt>
                <c:pt idx="84">
                  <c:v>40907.0</c:v>
                </c:pt>
                <c:pt idx="85">
                  <c:v>40908.0</c:v>
                </c:pt>
                <c:pt idx="86">
                  <c:v>40909.0</c:v>
                </c:pt>
                <c:pt idx="87">
                  <c:v>40910.0</c:v>
                </c:pt>
                <c:pt idx="88">
                  <c:v>40911.0</c:v>
                </c:pt>
                <c:pt idx="89">
                  <c:v>40912.0</c:v>
                </c:pt>
                <c:pt idx="90">
                  <c:v>40913.0</c:v>
                </c:pt>
                <c:pt idx="91">
                  <c:v>40914.0</c:v>
                </c:pt>
                <c:pt idx="92">
                  <c:v>40915.0</c:v>
                </c:pt>
                <c:pt idx="93">
                  <c:v>40916.0</c:v>
                </c:pt>
                <c:pt idx="94">
                  <c:v>40917.0</c:v>
                </c:pt>
                <c:pt idx="95">
                  <c:v>40918.0</c:v>
                </c:pt>
                <c:pt idx="96">
                  <c:v>40919.0</c:v>
                </c:pt>
                <c:pt idx="97">
                  <c:v>40920.0</c:v>
                </c:pt>
                <c:pt idx="98">
                  <c:v>40921.0</c:v>
                </c:pt>
                <c:pt idx="99">
                  <c:v>40922.0</c:v>
                </c:pt>
                <c:pt idx="100">
                  <c:v>40923.0</c:v>
                </c:pt>
                <c:pt idx="101">
                  <c:v>40924.0</c:v>
                </c:pt>
                <c:pt idx="102">
                  <c:v>40925.0</c:v>
                </c:pt>
                <c:pt idx="103">
                  <c:v>40926.0</c:v>
                </c:pt>
                <c:pt idx="104">
                  <c:v>40927.0</c:v>
                </c:pt>
                <c:pt idx="105">
                  <c:v>40928.0</c:v>
                </c:pt>
                <c:pt idx="106">
                  <c:v>40929.0</c:v>
                </c:pt>
                <c:pt idx="107">
                  <c:v>40930.0</c:v>
                </c:pt>
                <c:pt idx="108">
                  <c:v>40931.0</c:v>
                </c:pt>
                <c:pt idx="109">
                  <c:v>40932.0</c:v>
                </c:pt>
                <c:pt idx="110">
                  <c:v>40933.0</c:v>
                </c:pt>
                <c:pt idx="111">
                  <c:v>40934.0</c:v>
                </c:pt>
                <c:pt idx="112">
                  <c:v>40935.0</c:v>
                </c:pt>
                <c:pt idx="113">
                  <c:v>40936.0</c:v>
                </c:pt>
                <c:pt idx="114">
                  <c:v>40937.0</c:v>
                </c:pt>
                <c:pt idx="115">
                  <c:v>40938.0</c:v>
                </c:pt>
                <c:pt idx="116">
                  <c:v>40939.0</c:v>
                </c:pt>
                <c:pt idx="117">
                  <c:v>40940.0</c:v>
                </c:pt>
                <c:pt idx="118">
                  <c:v>40941.0</c:v>
                </c:pt>
                <c:pt idx="119">
                  <c:v>40942.0</c:v>
                </c:pt>
                <c:pt idx="120">
                  <c:v>40943.0</c:v>
                </c:pt>
                <c:pt idx="121">
                  <c:v>40944.0</c:v>
                </c:pt>
                <c:pt idx="122">
                  <c:v>40945.0</c:v>
                </c:pt>
                <c:pt idx="123">
                  <c:v>40946.0</c:v>
                </c:pt>
                <c:pt idx="124">
                  <c:v>40947.0</c:v>
                </c:pt>
                <c:pt idx="125">
                  <c:v>40948.0</c:v>
                </c:pt>
                <c:pt idx="126">
                  <c:v>40949.0</c:v>
                </c:pt>
                <c:pt idx="127">
                  <c:v>40950.0</c:v>
                </c:pt>
                <c:pt idx="128">
                  <c:v>40951.0</c:v>
                </c:pt>
                <c:pt idx="129">
                  <c:v>40952.0</c:v>
                </c:pt>
                <c:pt idx="130">
                  <c:v>40953.0</c:v>
                </c:pt>
                <c:pt idx="131">
                  <c:v>40954.0</c:v>
                </c:pt>
                <c:pt idx="132">
                  <c:v>40955.0</c:v>
                </c:pt>
                <c:pt idx="133">
                  <c:v>40956.0</c:v>
                </c:pt>
                <c:pt idx="134">
                  <c:v>40957.0</c:v>
                </c:pt>
                <c:pt idx="135">
                  <c:v>40958.0</c:v>
                </c:pt>
                <c:pt idx="136">
                  <c:v>40959.0</c:v>
                </c:pt>
                <c:pt idx="137">
                  <c:v>40960.0</c:v>
                </c:pt>
                <c:pt idx="138">
                  <c:v>40961.0</c:v>
                </c:pt>
                <c:pt idx="139">
                  <c:v>40962.0</c:v>
                </c:pt>
                <c:pt idx="140">
                  <c:v>40963.0</c:v>
                </c:pt>
                <c:pt idx="141">
                  <c:v>40964.0</c:v>
                </c:pt>
                <c:pt idx="142">
                  <c:v>40965.0</c:v>
                </c:pt>
                <c:pt idx="143">
                  <c:v>40966.0</c:v>
                </c:pt>
                <c:pt idx="144">
                  <c:v>40967.0</c:v>
                </c:pt>
                <c:pt idx="145">
                  <c:v>40968.0</c:v>
                </c:pt>
                <c:pt idx="146">
                  <c:v>40969.0</c:v>
                </c:pt>
                <c:pt idx="147">
                  <c:v>40970.0</c:v>
                </c:pt>
                <c:pt idx="148">
                  <c:v>40971.0</c:v>
                </c:pt>
                <c:pt idx="149">
                  <c:v>40972.0</c:v>
                </c:pt>
                <c:pt idx="150">
                  <c:v>40973.0</c:v>
                </c:pt>
                <c:pt idx="151">
                  <c:v>40974.0</c:v>
                </c:pt>
                <c:pt idx="152">
                  <c:v>40975.0</c:v>
                </c:pt>
                <c:pt idx="153">
                  <c:v>40976.0</c:v>
                </c:pt>
                <c:pt idx="154">
                  <c:v>40977.0</c:v>
                </c:pt>
                <c:pt idx="155">
                  <c:v>40978.0</c:v>
                </c:pt>
                <c:pt idx="156">
                  <c:v>40979.0</c:v>
                </c:pt>
                <c:pt idx="157">
                  <c:v>40980.0</c:v>
                </c:pt>
                <c:pt idx="158">
                  <c:v>40981.0</c:v>
                </c:pt>
                <c:pt idx="159">
                  <c:v>40982.0</c:v>
                </c:pt>
                <c:pt idx="160">
                  <c:v>40983.0</c:v>
                </c:pt>
                <c:pt idx="161">
                  <c:v>40984.0</c:v>
                </c:pt>
                <c:pt idx="162">
                  <c:v>40985.0</c:v>
                </c:pt>
                <c:pt idx="163">
                  <c:v>40986.0</c:v>
                </c:pt>
                <c:pt idx="164">
                  <c:v>40987.0</c:v>
                </c:pt>
                <c:pt idx="165">
                  <c:v>40988.0</c:v>
                </c:pt>
                <c:pt idx="166">
                  <c:v>40989.0</c:v>
                </c:pt>
                <c:pt idx="167">
                  <c:v>40990.0</c:v>
                </c:pt>
                <c:pt idx="168">
                  <c:v>40991.0</c:v>
                </c:pt>
                <c:pt idx="169">
                  <c:v>40992.0</c:v>
                </c:pt>
                <c:pt idx="170">
                  <c:v>40993.0</c:v>
                </c:pt>
                <c:pt idx="171">
                  <c:v>40994.0</c:v>
                </c:pt>
                <c:pt idx="172">
                  <c:v>40995.0</c:v>
                </c:pt>
                <c:pt idx="173">
                  <c:v>40996.0</c:v>
                </c:pt>
                <c:pt idx="174">
                  <c:v>40997.0</c:v>
                </c:pt>
                <c:pt idx="175">
                  <c:v>40998.0</c:v>
                </c:pt>
                <c:pt idx="176">
                  <c:v>40999.0</c:v>
                </c:pt>
                <c:pt idx="177">
                  <c:v>41000.0</c:v>
                </c:pt>
                <c:pt idx="178">
                  <c:v>41001.0</c:v>
                </c:pt>
                <c:pt idx="179">
                  <c:v>41002.0</c:v>
                </c:pt>
                <c:pt idx="180">
                  <c:v>41003.0</c:v>
                </c:pt>
                <c:pt idx="181">
                  <c:v>41004.0</c:v>
                </c:pt>
                <c:pt idx="182">
                  <c:v>41005.0</c:v>
                </c:pt>
                <c:pt idx="183">
                  <c:v>41006.0</c:v>
                </c:pt>
                <c:pt idx="184">
                  <c:v>41007.0</c:v>
                </c:pt>
                <c:pt idx="185">
                  <c:v>41008.0</c:v>
                </c:pt>
                <c:pt idx="186">
                  <c:v>41009.0</c:v>
                </c:pt>
                <c:pt idx="187">
                  <c:v>41010.0</c:v>
                </c:pt>
                <c:pt idx="188">
                  <c:v>41011.0</c:v>
                </c:pt>
                <c:pt idx="189">
                  <c:v>41012.0</c:v>
                </c:pt>
                <c:pt idx="190">
                  <c:v>41013.0</c:v>
                </c:pt>
                <c:pt idx="191">
                  <c:v>41014.0</c:v>
                </c:pt>
                <c:pt idx="192">
                  <c:v>41015.0</c:v>
                </c:pt>
                <c:pt idx="193">
                  <c:v>41016.0</c:v>
                </c:pt>
                <c:pt idx="194">
                  <c:v>41017.0</c:v>
                </c:pt>
                <c:pt idx="195">
                  <c:v>41018.0</c:v>
                </c:pt>
                <c:pt idx="196">
                  <c:v>41019.0</c:v>
                </c:pt>
                <c:pt idx="197">
                  <c:v>41020.0</c:v>
                </c:pt>
                <c:pt idx="198">
                  <c:v>41021.0</c:v>
                </c:pt>
              </c:numCache>
            </c:numRef>
          </c:xVal>
          <c:yVal>
            <c:numRef>
              <c:f>'The Data'!$B$2:$B$200</c:f>
              <c:numCache>
                <c:formatCode>#,##0.0</c:formatCode>
                <c:ptCount val="199"/>
                <c:pt idx="0">
                  <c:v>145.0</c:v>
                </c:pt>
                <c:pt idx="1">
                  <c:v>144.0</c:v>
                </c:pt>
                <c:pt idx="2">
                  <c:v>145.0</c:v>
                </c:pt>
                <c:pt idx="3">
                  <c:v>144.3</c:v>
                </c:pt>
                <c:pt idx="4">
                  <c:v>143.1</c:v>
                </c:pt>
                <c:pt idx="5">
                  <c:v>145.5</c:v>
                </c:pt>
                <c:pt idx="6">
                  <c:v>142.0</c:v>
                </c:pt>
                <c:pt idx="7">
                  <c:v>142.4</c:v>
                </c:pt>
                <c:pt idx="8">
                  <c:v>142.1</c:v>
                </c:pt>
                <c:pt idx="9">
                  <c:v>143.2</c:v>
                </c:pt>
                <c:pt idx="10">
                  <c:v>142.3</c:v>
                </c:pt>
                <c:pt idx="11">
                  <c:v>144.2</c:v>
                </c:pt>
              </c:numCache>
            </c:numRef>
          </c:yVal>
          <c:smooth val="1"/>
        </c:ser>
        <c:ser>
          <c:idx val="1"/>
          <c:order val="1"/>
          <c:tx>
            <c:strRef>
              <c:f>'The Data'!$C$1</c:f>
              <c:strCache>
                <c:ptCount val="1"/>
                <c:pt idx="0">
                  <c:v>10-day Running Avg.</c:v>
                </c:pt>
              </c:strCache>
            </c:strRef>
          </c:tx>
          <c:spPr>
            <a:ln w="47625">
              <a:noFill/>
            </a:ln>
          </c:spPr>
          <c:marker>
            <c:symbol val="circle"/>
            <c:size val="2"/>
            <c:spPr>
              <a:solidFill>
                <a:srgbClr val="DC3912"/>
              </a:solidFill>
              <a:ln cmpd="sng">
                <a:solidFill>
                  <a:srgbClr val="DC3912"/>
                </a:solidFill>
              </a:ln>
            </c:spPr>
          </c:marker>
          <c:xVal>
            <c:numRef>
              <c:f>'The Data'!$A$2:$A$200</c:f>
              <c:numCache>
                <c:formatCode>mmmm\ d;@</c:formatCode>
                <c:ptCount val="199"/>
                <c:pt idx="0">
                  <c:v>40823.0</c:v>
                </c:pt>
                <c:pt idx="1">
                  <c:v>40824.0</c:v>
                </c:pt>
                <c:pt idx="2">
                  <c:v>40825.0</c:v>
                </c:pt>
                <c:pt idx="3">
                  <c:v>40826.0</c:v>
                </c:pt>
                <c:pt idx="4">
                  <c:v>40827.0</c:v>
                </c:pt>
                <c:pt idx="5">
                  <c:v>40828.0</c:v>
                </c:pt>
                <c:pt idx="6">
                  <c:v>40829.0</c:v>
                </c:pt>
                <c:pt idx="7">
                  <c:v>40830.0</c:v>
                </c:pt>
                <c:pt idx="8">
                  <c:v>40831.0</c:v>
                </c:pt>
                <c:pt idx="9">
                  <c:v>40832.0</c:v>
                </c:pt>
                <c:pt idx="10">
                  <c:v>40833.0</c:v>
                </c:pt>
                <c:pt idx="11">
                  <c:v>40834.0</c:v>
                </c:pt>
                <c:pt idx="12">
                  <c:v>40835.0</c:v>
                </c:pt>
                <c:pt idx="13">
                  <c:v>40836.0</c:v>
                </c:pt>
                <c:pt idx="14">
                  <c:v>40837.0</c:v>
                </c:pt>
                <c:pt idx="15">
                  <c:v>40838.0</c:v>
                </c:pt>
                <c:pt idx="16">
                  <c:v>40839.0</c:v>
                </c:pt>
                <c:pt idx="17">
                  <c:v>40840.0</c:v>
                </c:pt>
                <c:pt idx="18">
                  <c:v>40841.0</c:v>
                </c:pt>
                <c:pt idx="19">
                  <c:v>40842.0</c:v>
                </c:pt>
                <c:pt idx="20">
                  <c:v>40843.0</c:v>
                </c:pt>
                <c:pt idx="21">
                  <c:v>40844.0</c:v>
                </c:pt>
                <c:pt idx="22">
                  <c:v>40845.0</c:v>
                </c:pt>
                <c:pt idx="23">
                  <c:v>40846.0</c:v>
                </c:pt>
                <c:pt idx="24">
                  <c:v>40847.0</c:v>
                </c:pt>
                <c:pt idx="25">
                  <c:v>40848.0</c:v>
                </c:pt>
                <c:pt idx="26">
                  <c:v>40849.0</c:v>
                </c:pt>
                <c:pt idx="27">
                  <c:v>40850.0</c:v>
                </c:pt>
                <c:pt idx="28">
                  <c:v>40851.0</c:v>
                </c:pt>
                <c:pt idx="29">
                  <c:v>40852.0</c:v>
                </c:pt>
                <c:pt idx="30">
                  <c:v>40853.0</c:v>
                </c:pt>
                <c:pt idx="31">
                  <c:v>40854.0</c:v>
                </c:pt>
                <c:pt idx="32">
                  <c:v>40855.0</c:v>
                </c:pt>
                <c:pt idx="33">
                  <c:v>40856.0</c:v>
                </c:pt>
                <c:pt idx="34">
                  <c:v>40857.0</c:v>
                </c:pt>
                <c:pt idx="35">
                  <c:v>40858.0</c:v>
                </c:pt>
                <c:pt idx="36">
                  <c:v>40859.0</c:v>
                </c:pt>
                <c:pt idx="37">
                  <c:v>40860.0</c:v>
                </c:pt>
                <c:pt idx="38">
                  <c:v>40861.0</c:v>
                </c:pt>
                <c:pt idx="39">
                  <c:v>40862.0</c:v>
                </c:pt>
                <c:pt idx="40">
                  <c:v>40863.0</c:v>
                </c:pt>
                <c:pt idx="41">
                  <c:v>40864.0</c:v>
                </c:pt>
                <c:pt idx="42">
                  <c:v>40865.0</c:v>
                </c:pt>
                <c:pt idx="43">
                  <c:v>40866.0</c:v>
                </c:pt>
                <c:pt idx="44">
                  <c:v>40867.0</c:v>
                </c:pt>
                <c:pt idx="45">
                  <c:v>40868.0</c:v>
                </c:pt>
                <c:pt idx="46">
                  <c:v>40869.0</c:v>
                </c:pt>
                <c:pt idx="47">
                  <c:v>40870.0</c:v>
                </c:pt>
                <c:pt idx="48">
                  <c:v>40871.0</c:v>
                </c:pt>
                <c:pt idx="49">
                  <c:v>40872.0</c:v>
                </c:pt>
                <c:pt idx="50">
                  <c:v>40873.0</c:v>
                </c:pt>
                <c:pt idx="51">
                  <c:v>40874.0</c:v>
                </c:pt>
                <c:pt idx="52">
                  <c:v>40875.0</c:v>
                </c:pt>
                <c:pt idx="53">
                  <c:v>40876.0</c:v>
                </c:pt>
                <c:pt idx="54">
                  <c:v>40877.0</c:v>
                </c:pt>
                <c:pt idx="55">
                  <c:v>40878.0</c:v>
                </c:pt>
                <c:pt idx="56">
                  <c:v>40879.0</c:v>
                </c:pt>
                <c:pt idx="57">
                  <c:v>40880.0</c:v>
                </c:pt>
                <c:pt idx="58">
                  <c:v>40881.0</c:v>
                </c:pt>
                <c:pt idx="59">
                  <c:v>40882.0</c:v>
                </c:pt>
                <c:pt idx="60">
                  <c:v>40883.0</c:v>
                </c:pt>
                <c:pt idx="61">
                  <c:v>40884.0</c:v>
                </c:pt>
                <c:pt idx="62">
                  <c:v>40885.0</c:v>
                </c:pt>
                <c:pt idx="63">
                  <c:v>40886.0</c:v>
                </c:pt>
                <c:pt idx="64">
                  <c:v>40887.0</c:v>
                </c:pt>
                <c:pt idx="65">
                  <c:v>40888.0</c:v>
                </c:pt>
                <c:pt idx="66">
                  <c:v>40889.0</c:v>
                </c:pt>
                <c:pt idx="67">
                  <c:v>40890.0</c:v>
                </c:pt>
                <c:pt idx="68">
                  <c:v>40891.0</c:v>
                </c:pt>
                <c:pt idx="69">
                  <c:v>40892.0</c:v>
                </c:pt>
                <c:pt idx="70">
                  <c:v>40893.0</c:v>
                </c:pt>
                <c:pt idx="71">
                  <c:v>40894.0</c:v>
                </c:pt>
                <c:pt idx="72">
                  <c:v>40895.0</c:v>
                </c:pt>
                <c:pt idx="73">
                  <c:v>40896.0</c:v>
                </c:pt>
                <c:pt idx="74">
                  <c:v>40897.0</c:v>
                </c:pt>
                <c:pt idx="75">
                  <c:v>40898.0</c:v>
                </c:pt>
                <c:pt idx="76">
                  <c:v>40899.0</c:v>
                </c:pt>
                <c:pt idx="77">
                  <c:v>40900.0</c:v>
                </c:pt>
                <c:pt idx="78">
                  <c:v>40901.0</c:v>
                </c:pt>
                <c:pt idx="79">
                  <c:v>40902.0</c:v>
                </c:pt>
                <c:pt idx="80">
                  <c:v>40903.0</c:v>
                </c:pt>
                <c:pt idx="81">
                  <c:v>40904.0</c:v>
                </c:pt>
                <c:pt idx="82">
                  <c:v>40905.0</c:v>
                </c:pt>
                <c:pt idx="83">
                  <c:v>40906.0</c:v>
                </c:pt>
                <c:pt idx="84">
                  <c:v>40907.0</c:v>
                </c:pt>
                <c:pt idx="85">
                  <c:v>40908.0</c:v>
                </c:pt>
                <c:pt idx="86">
                  <c:v>40909.0</c:v>
                </c:pt>
                <c:pt idx="87">
                  <c:v>40910.0</c:v>
                </c:pt>
                <c:pt idx="88">
                  <c:v>40911.0</c:v>
                </c:pt>
                <c:pt idx="89">
                  <c:v>40912.0</c:v>
                </c:pt>
                <c:pt idx="90">
                  <c:v>40913.0</c:v>
                </c:pt>
                <c:pt idx="91">
                  <c:v>40914.0</c:v>
                </c:pt>
                <c:pt idx="92">
                  <c:v>40915.0</c:v>
                </c:pt>
                <c:pt idx="93">
                  <c:v>40916.0</c:v>
                </c:pt>
                <c:pt idx="94">
                  <c:v>40917.0</c:v>
                </c:pt>
                <c:pt idx="95">
                  <c:v>40918.0</c:v>
                </c:pt>
                <c:pt idx="96">
                  <c:v>40919.0</c:v>
                </c:pt>
                <c:pt idx="97">
                  <c:v>40920.0</c:v>
                </c:pt>
                <c:pt idx="98">
                  <c:v>40921.0</c:v>
                </c:pt>
                <c:pt idx="99">
                  <c:v>40922.0</c:v>
                </c:pt>
                <c:pt idx="100">
                  <c:v>40923.0</c:v>
                </c:pt>
                <c:pt idx="101">
                  <c:v>40924.0</c:v>
                </c:pt>
                <c:pt idx="102">
                  <c:v>40925.0</c:v>
                </c:pt>
                <c:pt idx="103">
                  <c:v>40926.0</c:v>
                </c:pt>
                <c:pt idx="104">
                  <c:v>40927.0</c:v>
                </c:pt>
                <c:pt idx="105">
                  <c:v>40928.0</c:v>
                </c:pt>
                <c:pt idx="106">
                  <c:v>40929.0</c:v>
                </c:pt>
                <c:pt idx="107">
                  <c:v>40930.0</c:v>
                </c:pt>
                <c:pt idx="108">
                  <c:v>40931.0</c:v>
                </c:pt>
                <c:pt idx="109">
                  <c:v>40932.0</c:v>
                </c:pt>
                <c:pt idx="110">
                  <c:v>40933.0</c:v>
                </c:pt>
                <c:pt idx="111">
                  <c:v>40934.0</c:v>
                </c:pt>
                <c:pt idx="112">
                  <c:v>40935.0</c:v>
                </c:pt>
                <c:pt idx="113">
                  <c:v>40936.0</c:v>
                </c:pt>
                <c:pt idx="114">
                  <c:v>40937.0</c:v>
                </c:pt>
                <c:pt idx="115">
                  <c:v>40938.0</c:v>
                </c:pt>
                <c:pt idx="116">
                  <c:v>40939.0</c:v>
                </c:pt>
                <c:pt idx="117">
                  <c:v>40940.0</c:v>
                </c:pt>
                <c:pt idx="118">
                  <c:v>40941.0</c:v>
                </c:pt>
                <c:pt idx="119">
                  <c:v>40942.0</c:v>
                </c:pt>
                <c:pt idx="120">
                  <c:v>40943.0</c:v>
                </c:pt>
                <c:pt idx="121">
                  <c:v>40944.0</c:v>
                </c:pt>
                <c:pt idx="122">
                  <c:v>40945.0</c:v>
                </c:pt>
                <c:pt idx="123">
                  <c:v>40946.0</c:v>
                </c:pt>
                <c:pt idx="124">
                  <c:v>40947.0</c:v>
                </c:pt>
                <c:pt idx="125">
                  <c:v>40948.0</c:v>
                </c:pt>
                <c:pt idx="126">
                  <c:v>40949.0</c:v>
                </c:pt>
                <c:pt idx="127">
                  <c:v>40950.0</c:v>
                </c:pt>
                <c:pt idx="128">
                  <c:v>40951.0</c:v>
                </c:pt>
                <c:pt idx="129">
                  <c:v>40952.0</c:v>
                </c:pt>
                <c:pt idx="130">
                  <c:v>40953.0</c:v>
                </c:pt>
                <c:pt idx="131">
                  <c:v>40954.0</c:v>
                </c:pt>
                <c:pt idx="132">
                  <c:v>40955.0</c:v>
                </c:pt>
                <c:pt idx="133">
                  <c:v>40956.0</c:v>
                </c:pt>
                <c:pt idx="134">
                  <c:v>40957.0</c:v>
                </c:pt>
                <c:pt idx="135">
                  <c:v>40958.0</c:v>
                </c:pt>
                <c:pt idx="136">
                  <c:v>40959.0</c:v>
                </c:pt>
                <c:pt idx="137">
                  <c:v>40960.0</c:v>
                </c:pt>
                <c:pt idx="138">
                  <c:v>40961.0</c:v>
                </c:pt>
                <c:pt idx="139">
                  <c:v>40962.0</c:v>
                </c:pt>
                <c:pt idx="140">
                  <c:v>40963.0</c:v>
                </c:pt>
                <c:pt idx="141">
                  <c:v>40964.0</c:v>
                </c:pt>
                <c:pt idx="142">
                  <c:v>40965.0</c:v>
                </c:pt>
                <c:pt idx="143">
                  <c:v>40966.0</c:v>
                </c:pt>
                <c:pt idx="144">
                  <c:v>40967.0</c:v>
                </c:pt>
                <c:pt idx="145">
                  <c:v>40968.0</c:v>
                </c:pt>
                <c:pt idx="146">
                  <c:v>40969.0</c:v>
                </c:pt>
                <c:pt idx="147">
                  <c:v>40970.0</c:v>
                </c:pt>
                <c:pt idx="148">
                  <c:v>40971.0</c:v>
                </c:pt>
                <c:pt idx="149">
                  <c:v>40972.0</c:v>
                </c:pt>
                <c:pt idx="150">
                  <c:v>40973.0</c:v>
                </c:pt>
                <c:pt idx="151">
                  <c:v>40974.0</c:v>
                </c:pt>
                <c:pt idx="152">
                  <c:v>40975.0</c:v>
                </c:pt>
                <c:pt idx="153">
                  <c:v>40976.0</c:v>
                </c:pt>
                <c:pt idx="154">
                  <c:v>40977.0</c:v>
                </c:pt>
                <c:pt idx="155">
                  <c:v>40978.0</c:v>
                </c:pt>
                <c:pt idx="156">
                  <c:v>40979.0</c:v>
                </c:pt>
                <c:pt idx="157">
                  <c:v>40980.0</c:v>
                </c:pt>
                <c:pt idx="158">
                  <c:v>40981.0</c:v>
                </c:pt>
                <c:pt idx="159">
                  <c:v>40982.0</c:v>
                </c:pt>
                <c:pt idx="160">
                  <c:v>40983.0</c:v>
                </c:pt>
                <c:pt idx="161">
                  <c:v>40984.0</c:v>
                </c:pt>
                <c:pt idx="162">
                  <c:v>40985.0</c:v>
                </c:pt>
                <c:pt idx="163">
                  <c:v>40986.0</c:v>
                </c:pt>
                <c:pt idx="164">
                  <c:v>40987.0</c:v>
                </c:pt>
                <c:pt idx="165">
                  <c:v>40988.0</c:v>
                </c:pt>
                <c:pt idx="166">
                  <c:v>40989.0</c:v>
                </c:pt>
                <c:pt idx="167">
                  <c:v>40990.0</c:v>
                </c:pt>
                <c:pt idx="168">
                  <c:v>40991.0</c:v>
                </c:pt>
                <c:pt idx="169">
                  <c:v>40992.0</c:v>
                </c:pt>
                <c:pt idx="170">
                  <c:v>40993.0</c:v>
                </c:pt>
                <c:pt idx="171">
                  <c:v>40994.0</c:v>
                </c:pt>
                <c:pt idx="172">
                  <c:v>40995.0</c:v>
                </c:pt>
                <c:pt idx="173">
                  <c:v>40996.0</c:v>
                </c:pt>
                <c:pt idx="174">
                  <c:v>40997.0</c:v>
                </c:pt>
                <c:pt idx="175">
                  <c:v>40998.0</c:v>
                </c:pt>
                <c:pt idx="176">
                  <c:v>40999.0</c:v>
                </c:pt>
                <c:pt idx="177">
                  <c:v>41000.0</c:v>
                </c:pt>
                <c:pt idx="178">
                  <c:v>41001.0</c:v>
                </c:pt>
                <c:pt idx="179">
                  <c:v>41002.0</c:v>
                </c:pt>
                <c:pt idx="180">
                  <c:v>41003.0</c:v>
                </c:pt>
                <c:pt idx="181">
                  <c:v>41004.0</c:v>
                </c:pt>
                <c:pt idx="182">
                  <c:v>41005.0</c:v>
                </c:pt>
                <c:pt idx="183">
                  <c:v>41006.0</c:v>
                </c:pt>
                <c:pt idx="184">
                  <c:v>41007.0</c:v>
                </c:pt>
                <c:pt idx="185">
                  <c:v>41008.0</c:v>
                </c:pt>
                <c:pt idx="186">
                  <c:v>41009.0</c:v>
                </c:pt>
                <c:pt idx="187">
                  <c:v>41010.0</c:v>
                </c:pt>
                <c:pt idx="188">
                  <c:v>41011.0</c:v>
                </c:pt>
                <c:pt idx="189">
                  <c:v>41012.0</c:v>
                </c:pt>
                <c:pt idx="190">
                  <c:v>41013.0</c:v>
                </c:pt>
                <c:pt idx="191">
                  <c:v>41014.0</c:v>
                </c:pt>
                <c:pt idx="192">
                  <c:v>41015.0</c:v>
                </c:pt>
                <c:pt idx="193">
                  <c:v>41016.0</c:v>
                </c:pt>
                <c:pt idx="194">
                  <c:v>41017.0</c:v>
                </c:pt>
                <c:pt idx="195">
                  <c:v>41018.0</c:v>
                </c:pt>
                <c:pt idx="196">
                  <c:v>41019.0</c:v>
                </c:pt>
                <c:pt idx="197">
                  <c:v>41020.0</c:v>
                </c:pt>
                <c:pt idx="198">
                  <c:v>41021.0</c:v>
                </c:pt>
              </c:numCache>
            </c:numRef>
          </c:xVal>
          <c:yVal>
            <c:numRef>
              <c:f>'The Data'!$C$2:$C$200</c:f>
              <c:numCache>
                <c:formatCode>#,##0.0</c:formatCode>
                <c:ptCount val="199"/>
                <c:pt idx="9">
                  <c:v>143.66</c:v>
                </c:pt>
                <c:pt idx="10">
                  <c:v>143.39</c:v>
                </c:pt>
                <c:pt idx="11">
                  <c:v>143.41</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pt idx="101">
                  <c:v>0.0</c:v>
                </c:pt>
                <c:pt idx="102">
                  <c:v>0.0</c:v>
                </c:pt>
                <c:pt idx="103">
                  <c:v>0.0</c:v>
                </c:pt>
                <c:pt idx="104">
                  <c:v>0.0</c:v>
                </c:pt>
                <c:pt idx="105">
                  <c:v>0.0</c:v>
                </c:pt>
                <c:pt idx="106">
                  <c:v>0.0</c:v>
                </c:pt>
                <c:pt idx="107">
                  <c:v>0.0</c:v>
                </c:pt>
                <c:pt idx="108">
                  <c:v>0.0</c:v>
                </c:pt>
                <c:pt idx="109">
                  <c:v>0.0</c:v>
                </c:pt>
                <c:pt idx="110">
                  <c:v>0.0</c:v>
                </c:pt>
                <c:pt idx="111">
                  <c:v>0.0</c:v>
                </c:pt>
                <c:pt idx="112">
                  <c:v>0.0</c:v>
                </c:pt>
                <c:pt idx="113">
                  <c:v>0.0</c:v>
                </c:pt>
                <c:pt idx="114">
                  <c:v>0.0</c:v>
                </c:pt>
                <c:pt idx="115">
                  <c:v>0.0</c:v>
                </c:pt>
                <c:pt idx="116">
                  <c:v>0.0</c:v>
                </c:pt>
                <c:pt idx="117">
                  <c:v>0.0</c:v>
                </c:pt>
                <c:pt idx="118">
                  <c:v>0.0</c:v>
                </c:pt>
                <c:pt idx="119">
                  <c:v>0.0</c:v>
                </c:pt>
                <c:pt idx="120">
                  <c:v>0.0</c:v>
                </c:pt>
                <c:pt idx="121">
                  <c:v>0.0</c:v>
                </c:pt>
                <c:pt idx="122">
                  <c:v>0.0</c:v>
                </c:pt>
                <c:pt idx="123">
                  <c:v>0.0</c:v>
                </c:pt>
                <c:pt idx="124">
                  <c:v>0.0</c:v>
                </c:pt>
                <c:pt idx="125">
                  <c:v>0.0</c:v>
                </c:pt>
                <c:pt idx="126">
                  <c:v>0.0</c:v>
                </c:pt>
                <c:pt idx="127">
                  <c:v>0.0</c:v>
                </c:pt>
                <c:pt idx="128">
                  <c:v>0.0</c:v>
                </c:pt>
                <c:pt idx="129">
                  <c:v>0.0</c:v>
                </c:pt>
                <c:pt idx="130">
                  <c:v>0.0</c:v>
                </c:pt>
                <c:pt idx="131">
                  <c:v>0.0</c:v>
                </c:pt>
                <c:pt idx="132">
                  <c:v>0.0</c:v>
                </c:pt>
                <c:pt idx="133">
                  <c:v>0.0</c:v>
                </c:pt>
                <c:pt idx="134">
                  <c:v>0.0</c:v>
                </c:pt>
                <c:pt idx="135">
                  <c:v>0.0</c:v>
                </c:pt>
                <c:pt idx="136">
                  <c:v>0.0</c:v>
                </c:pt>
                <c:pt idx="137">
                  <c:v>0.0</c:v>
                </c:pt>
                <c:pt idx="138">
                  <c:v>0.0</c:v>
                </c:pt>
                <c:pt idx="139">
                  <c:v>0.0</c:v>
                </c:pt>
                <c:pt idx="140">
                  <c:v>0.0</c:v>
                </c:pt>
                <c:pt idx="141">
                  <c:v>0.0</c:v>
                </c:pt>
                <c:pt idx="142">
                  <c:v>0.0</c:v>
                </c:pt>
                <c:pt idx="143">
                  <c:v>0.0</c:v>
                </c:pt>
                <c:pt idx="144">
                  <c:v>0.0</c:v>
                </c:pt>
                <c:pt idx="145">
                  <c:v>0.0</c:v>
                </c:pt>
                <c:pt idx="146">
                  <c:v>0.0</c:v>
                </c:pt>
                <c:pt idx="147">
                  <c:v>0.0</c:v>
                </c:pt>
                <c:pt idx="148">
                  <c:v>0.0</c:v>
                </c:pt>
                <c:pt idx="149">
                  <c:v>0.0</c:v>
                </c:pt>
                <c:pt idx="150">
                  <c:v>0.0</c:v>
                </c:pt>
                <c:pt idx="151">
                  <c:v>0.0</c:v>
                </c:pt>
                <c:pt idx="152">
                  <c:v>0.0</c:v>
                </c:pt>
                <c:pt idx="153">
                  <c:v>0.0</c:v>
                </c:pt>
                <c:pt idx="154">
                  <c:v>0.0</c:v>
                </c:pt>
                <c:pt idx="155">
                  <c:v>0.0</c:v>
                </c:pt>
                <c:pt idx="156">
                  <c:v>0.0</c:v>
                </c:pt>
                <c:pt idx="157">
                  <c:v>0.0</c:v>
                </c:pt>
                <c:pt idx="158">
                  <c:v>0.0</c:v>
                </c:pt>
                <c:pt idx="159">
                  <c:v>0.0</c:v>
                </c:pt>
                <c:pt idx="160">
                  <c:v>0.0</c:v>
                </c:pt>
                <c:pt idx="161">
                  <c:v>0.0</c:v>
                </c:pt>
                <c:pt idx="162">
                  <c:v>0.0</c:v>
                </c:pt>
                <c:pt idx="163">
                  <c:v>0.0</c:v>
                </c:pt>
                <c:pt idx="164">
                  <c:v>0.0</c:v>
                </c:pt>
                <c:pt idx="165">
                  <c:v>0.0</c:v>
                </c:pt>
                <c:pt idx="166">
                  <c:v>0.0</c:v>
                </c:pt>
                <c:pt idx="167">
                  <c:v>0.0</c:v>
                </c:pt>
                <c:pt idx="168">
                  <c:v>0.0</c:v>
                </c:pt>
                <c:pt idx="169">
                  <c:v>0.0</c:v>
                </c:pt>
                <c:pt idx="170">
                  <c:v>0.0</c:v>
                </c:pt>
                <c:pt idx="171">
                  <c:v>0.0</c:v>
                </c:pt>
                <c:pt idx="172">
                  <c:v>0.0</c:v>
                </c:pt>
                <c:pt idx="173">
                  <c:v>0.0</c:v>
                </c:pt>
                <c:pt idx="174">
                  <c:v>0.0</c:v>
                </c:pt>
                <c:pt idx="175">
                  <c:v>0.0</c:v>
                </c:pt>
                <c:pt idx="176">
                  <c:v>0.0</c:v>
                </c:pt>
                <c:pt idx="177">
                  <c:v>0.0</c:v>
                </c:pt>
                <c:pt idx="178">
                  <c:v>0.0</c:v>
                </c:pt>
                <c:pt idx="179">
                  <c:v>0.0</c:v>
                </c:pt>
                <c:pt idx="180">
                  <c:v>0.0</c:v>
                </c:pt>
                <c:pt idx="181">
                  <c:v>0.0</c:v>
                </c:pt>
                <c:pt idx="182">
                  <c:v>0.0</c:v>
                </c:pt>
                <c:pt idx="183">
                  <c:v>0.0</c:v>
                </c:pt>
                <c:pt idx="184">
                  <c:v>0.0</c:v>
                </c:pt>
                <c:pt idx="185">
                  <c:v>0.0</c:v>
                </c:pt>
                <c:pt idx="186">
                  <c:v>0.0</c:v>
                </c:pt>
                <c:pt idx="187">
                  <c:v>0.0</c:v>
                </c:pt>
                <c:pt idx="188">
                  <c:v>0.0</c:v>
                </c:pt>
                <c:pt idx="189">
                  <c:v>0.0</c:v>
                </c:pt>
                <c:pt idx="190">
                  <c:v>0.0</c:v>
                </c:pt>
                <c:pt idx="191">
                  <c:v>0.0</c:v>
                </c:pt>
                <c:pt idx="192">
                  <c:v>0.0</c:v>
                </c:pt>
                <c:pt idx="193">
                  <c:v>0.0</c:v>
                </c:pt>
                <c:pt idx="194">
                  <c:v>0.0</c:v>
                </c:pt>
                <c:pt idx="195">
                  <c:v>0.0</c:v>
                </c:pt>
                <c:pt idx="196">
                  <c:v>0.0</c:v>
                </c:pt>
                <c:pt idx="197">
                  <c:v>0.0</c:v>
                </c:pt>
                <c:pt idx="198">
                  <c:v>0.0</c:v>
                </c:pt>
              </c:numCache>
            </c:numRef>
          </c:yVal>
          <c:smooth val="1"/>
        </c:ser>
        <c:dLbls>
          <c:showLegendKey val="0"/>
          <c:showVal val="0"/>
          <c:showCatName val="0"/>
          <c:showSerName val="0"/>
          <c:showPercent val="0"/>
          <c:showBubbleSize val="0"/>
        </c:dLbls>
        <c:axId val="-2128640040"/>
        <c:axId val="-2128894184"/>
      </c:scatterChart>
      <c:valAx>
        <c:axId val="-2128640040"/>
        <c:scaling>
          <c:orientation val="minMax"/>
        </c:scaling>
        <c:delete val="0"/>
        <c:axPos val="b"/>
        <c:numFmt formatCode="mmmm\ d;@" sourceLinked="1"/>
        <c:majorTickMark val="cross"/>
        <c:minorTickMark val="cross"/>
        <c:tickLblPos val="nextTo"/>
        <c:spPr>
          <a:ln w="47625">
            <a:noFill/>
          </a:ln>
        </c:spPr>
        <c:txPr>
          <a:bodyPr/>
          <a:lstStyle/>
          <a:p>
            <a:pPr>
              <a:defRPr/>
            </a:pPr>
            <a:endParaRPr lang="en-US"/>
          </a:p>
        </c:txPr>
        <c:crossAx val="-2128894184"/>
        <c:crosses val="autoZero"/>
        <c:crossBetween val="midCat"/>
      </c:valAx>
      <c:valAx>
        <c:axId val="-2128894184"/>
        <c:scaling>
          <c:orientation val="minMax"/>
        </c:scaling>
        <c:delete val="0"/>
        <c:axPos val="l"/>
        <c:majorGridlines/>
        <c:numFmt formatCode="#,##0.0" sourceLinked="1"/>
        <c:majorTickMark val="cross"/>
        <c:minorTickMark val="cross"/>
        <c:tickLblPos val="nextTo"/>
        <c:spPr>
          <a:ln w="47625">
            <a:noFill/>
          </a:ln>
        </c:spPr>
        <c:txPr>
          <a:bodyPr/>
          <a:lstStyle/>
          <a:p>
            <a:pPr>
              <a:defRPr/>
            </a:pPr>
            <a:endParaRPr lang="en-US"/>
          </a:p>
        </c:txPr>
        <c:crossAx val="-2128640040"/>
        <c:crosses val="autoZero"/>
        <c:crossBetween val="midCat"/>
      </c:valAx>
    </c:plotArea>
    <c:legend>
      <c:legendPos val="b"/>
      <c:overlay val="0"/>
    </c:legend>
    <c:plotVisOnly val="1"/>
    <c:dispBlanksAs val="zero"/>
    <c:showDLblsOverMax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5194300</xdr:colOff>
      <xdr:row>83</xdr:row>
      <xdr:rowOff>50800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10600" cy="6276975"/>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8610600" cy="6276975"/>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0"/>
  <sheetViews>
    <sheetView tabSelected="1" workbookViewId="0">
      <pane ySplit="1" topLeftCell="A2" activePane="bottomLeft" state="frozen"/>
      <selection pane="bottomLeft" activeCell="D6" sqref="D6"/>
    </sheetView>
  </sheetViews>
  <sheetFormatPr baseColWidth="10" defaultColWidth="17.1640625" defaultRowHeight="12.75" customHeight="1" x14ac:dyDescent="0"/>
  <cols>
    <col min="1" max="1" width="17.5" customWidth="1"/>
    <col min="2" max="2" width="14.33203125" customWidth="1"/>
    <col min="3" max="3" width="13" customWidth="1"/>
    <col min="4" max="4" width="15.1640625" customWidth="1"/>
    <col min="5" max="5" width="38.5" customWidth="1"/>
    <col min="6" max="6" width="92.5" customWidth="1"/>
  </cols>
  <sheetData>
    <row r="1" spans="1:22" ht="12.75" customHeight="1">
      <c r="A1" s="39" t="s">
        <v>0</v>
      </c>
      <c r="B1" s="32" t="s">
        <v>1</v>
      </c>
      <c r="C1" s="70" t="s">
        <v>2</v>
      </c>
      <c r="D1" s="14" t="s">
        <v>3</v>
      </c>
      <c r="E1" s="53" t="s">
        <v>4</v>
      </c>
      <c r="F1" s="11" t="s">
        <v>5</v>
      </c>
      <c r="G1" s="24"/>
      <c r="H1" s="24"/>
      <c r="I1" s="24"/>
      <c r="J1" s="24"/>
      <c r="K1" s="24"/>
      <c r="L1" s="24"/>
      <c r="M1" s="24"/>
      <c r="N1" s="24"/>
      <c r="O1" s="24"/>
      <c r="P1" s="24"/>
      <c r="Q1" s="24"/>
      <c r="R1" s="24"/>
      <c r="S1" s="24"/>
      <c r="T1" s="24"/>
      <c r="U1" s="24"/>
      <c r="V1" s="24"/>
    </row>
    <row r="2" spans="1:22" ht="12.75" customHeight="1">
      <c r="A2" s="5">
        <v>40823</v>
      </c>
      <c r="B2" s="9">
        <v>145</v>
      </c>
      <c r="C2" s="50"/>
      <c r="D2" s="55">
        <f>IFERROR(IF((B2&gt;0),1,""),1)</f>
        <v>1</v>
      </c>
      <c r="E2" s="54"/>
      <c r="F2" s="28"/>
    </row>
    <row r="3" spans="1:22" ht="12.75" customHeight="1">
      <c r="A3" s="65">
        <f t="shared" ref="A3:A34" si="0">A2+1</f>
        <v>40824</v>
      </c>
      <c r="B3" s="9">
        <v>144</v>
      </c>
      <c r="C3" s="50"/>
      <c r="D3" s="55">
        <f t="shared" ref="D3:D34" si="1">IFERROR(IF((B3&gt;0),(D2+1),""),1)</f>
        <v>2</v>
      </c>
      <c r="E3" s="54"/>
      <c r="F3" s="28"/>
    </row>
    <row r="4" spans="1:22" ht="12.75" customHeight="1">
      <c r="A4" s="65">
        <f t="shared" si="0"/>
        <v>40825</v>
      </c>
      <c r="B4" s="9">
        <v>145</v>
      </c>
      <c r="C4" s="50"/>
      <c r="D4" s="55">
        <f t="shared" si="1"/>
        <v>3</v>
      </c>
      <c r="E4" s="54"/>
      <c r="F4" s="28"/>
    </row>
    <row r="5" spans="1:22" ht="12.75" customHeight="1">
      <c r="A5" s="65">
        <f t="shared" si="0"/>
        <v>40826</v>
      </c>
      <c r="B5" s="9">
        <v>144.30000000000001</v>
      </c>
      <c r="C5" s="50"/>
      <c r="D5" s="55">
        <f t="shared" si="1"/>
        <v>4</v>
      </c>
      <c r="E5" s="54"/>
      <c r="F5" s="28"/>
    </row>
    <row r="6" spans="1:22" ht="12.75" customHeight="1">
      <c r="A6" s="65">
        <f t="shared" si="0"/>
        <v>40827</v>
      </c>
      <c r="B6" s="9">
        <v>143.1</v>
      </c>
      <c r="C6" s="50"/>
      <c r="D6" s="55">
        <f t="shared" si="1"/>
        <v>5</v>
      </c>
      <c r="E6" s="54"/>
      <c r="F6" s="28"/>
    </row>
    <row r="7" spans="1:22" ht="12.75" customHeight="1">
      <c r="A7" s="65">
        <f t="shared" si="0"/>
        <v>40828</v>
      </c>
      <c r="B7" s="9">
        <v>145.5</v>
      </c>
      <c r="C7" s="50"/>
      <c r="D7" s="55">
        <f t="shared" si="1"/>
        <v>6</v>
      </c>
      <c r="E7" s="54"/>
      <c r="F7" s="28"/>
    </row>
    <row r="8" spans="1:22" ht="12.75" customHeight="1">
      <c r="A8" s="65">
        <f t="shared" si="0"/>
        <v>40829</v>
      </c>
      <c r="B8" s="9">
        <v>142</v>
      </c>
      <c r="C8" s="50"/>
      <c r="D8" s="55">
        <f t="shared" si="1"/>
        <v>7</v>
      </c>
      <c r="E8" s="54"/>
      <c r="F8" s="28"/>
    </row>
    <row r="9" spans="1:22" ht="12.75" customHeight="1">
      <c r="A9" s="65">
        <f t="shared" si="0"/>
        <v>40830</v>
      </c>
      <c r="B9" s="9">
        <v>142.4</v>
      </c>
      <c r="C9" s="50"/>
      <c r="D9" s="55">
        <f t="shared" si="1"/>
        <v>8</v>
      </c>
      <c r="E9" s="54"/>
      <c r="F9" s="28"/>
    </row>
    <row r="10" spans="1:22" ht="12.75" customHeight="1">
      <c r="A10" s="65">
        <f t="shared" si="0"/>
        <v>40831</v>
      </c>
      <c r="B10" s="9">
        <v>142.1</v>
      </c>
      <c r="C10" s="50"/>
      <c r="D10" s="55">
        <f t="shared" si="1"/>
        <v>9</v>
      </c>
      <c r="E10" s="54" t="s">
        <v>6</v>
      </c>
      <c r="F10" s="28"/>
    </row>
    <row r="11" spans="1:22" ht="12.75" customHeight="1">
      <c r="A11" s="65">
        <f t="shared" si="0"/>
        <v>40832</v>
      </c>
      <c r="B11" s="9">
        <v>143.19999999999999</v>
      </c>
      <c r="C11" s="50">
        <f t="shared" ref="C11:C42" si="2">IF((B11&gt;0), IFERROR(AVERAGE(B2:B11),""), "")</f>
        <v>143.66</v>
      </c>
      <c r="D11" s="55">
        <f t="shared" si="1"/>
        <v>10</v>
      </c>
      <c r="E11" s="54"/>
      <c r="F11" s="28"/>
    </row>
    <row r="12" spans="1:22" ht="12.75" customHeight="1">
      <c r="A12" s="65">
        <f t="shared" si="0"/>
        <v>40833</v>
      </c>
      <c r="B12" s="9">
        <v>142.30000000000001</v>
      </c>
      <c r="C12" s="50">
        <f t="shared" si="2"/>
        <v>143.38999999999999</v>
      </c>
      <c r="D12" s="55">
        <f t="shared" si="1"/>
        <v>11</v>
      </c>
      <c r="E12" s="54"/>
      <c r="F12" s="28"/>
    </row>
    <row r="13" spans="1:22" ht="12.75" customHeight="1">
      <c r="A13" s="65">
        <f t="shared" si="0"/>
        <v>40834</v>
      </c>
      <c r="B13" s="9">
        <v>144.19999999999999</v>
      </c>
      <c r="C13" s="50">
        <f t="shared" si="2"/>
        <v>143.41</v>
      </c>
      <c r="D13" s="55">
        <f t="shared" si="1"/>
        <v>12</v>
      </c>
      <c r="E13" s="54"/>
      <c r="F13" s="28"/>
    </row>
    <row r="14" spans="1:22" ht="12.75" customHeight="1">
      <c r="A14" s="65">
        <f t="shared" si="0"/>
        <v>40835</v>
      </c>
      <c r="B14" s="9"/>
      <c r="C14" s="50" t="str">
        <f t="shared" si="2"/>
        <v/>
      </c>
      <c r="D14" s="55" t="str">
        <f t="shared" si="1"/>
        <v/>
      </c>
      <c r="E14" s="54"/>
      <c r="F14" s="28"/>
    </row>
    <row r="15" spans="1:22" ht="12.75" customHeight="1">
      <c r="A15" s="65">
        <f t="shared" si="0"/>
        <v>40836</v>
      </c>
      <c r="B15" s="9"/>
      <c r="C15" s="50" t="str">
        <f t="shared" si="2"/>
        <v/>
      </c>
      <c r="D15" s="55" t="str">
        <f t="shared" si="1"/>
        <v/>
      </c>
      <c r="E15" s="54"/>
      <c r="F15" s="28"/>
    </row>
    <row r="16" spans="1:22" ht="12.75" customHeight="1">
      <c r="A16" s="65">
        <f t="shared" si="0"/>
        <v>40837</v>
      </c>
      <c r="B16" s="9"/>
      <c r="C16" s="50" t="str">
        <f t="shared" si="2"/>
        <v/>
      </c>
      <c r="D16" s="55" t="str">
        <f t="shared" si="1"/>
        <v/>
      </c>
      <c r="E16" s="54"/>
      <c r="F16" s="28"/>
    </row>
    <row r="17" spans="1:6" ht="12.75" customHeight="1">
      <c r="A17" s="65">
        <f t="shared" si="0"/>
        <v>40838</v>
      </c>
      <c r="B17" s="9"/>
      <c r="C17" s="50" t="str">
        <f t="shared" si="2"/>
        <v/>
      </c>
      <c r="D17" s="55" t="str">
        <f t="shared" si="1"/>
        <v/>
      </c>
      <c r="E17" s="54"/>
      <c r="F17" s="28"/>
    </row>
    <row r="18" spans="1:6" ht="12.75" customHeight="1">
      <c r="A18" s="65">
        <f t="shared" si="0"/>
        <v>40839</v>
      </c>
      <c r="B18" s="9"/>
      <c r="C18" s="50" t="str">
        <f t="shared" si="2"/>
        <v/>
      </c>
      <c r="D18" s="55" t="str">
        <f t="shared" si="1"/>
        <v/>
      </c>
      <c r="E18" s="54"/>
      <c r="F18" s="28"/>
    </row>
    <row r="19" spans="1:6" ht="12.75" customHeight="1">
      <c r="A19" s="65">
        <f t="shared" si="0"/>
        <v>40840</v>
      </c>
      <c r="B19" s="9"/>
      <c r="C19" s="50" t="str">
        <f t="shared" si="2"/>
        <v/>
      </c>
      <c r="D19" s="55" t="str">
        <f t="shared" si="1"/>
        <v/>
      </c>
      <c r="E19" s="54"/>
      <c r="F19" s="28"/>
    </row>
    <row r="20" spans="1:6" ht="12.75" customHeight="1">
      <c r="A20" s="65">
        <f t="shared" si="0"/>
        <v>40841</v>
      </c>
      <c r="B20" s="9"/>
      <c r="C20" s="50" t="str">
        <f t="shared" si="2"/>
        <v/>
      </c>
      <c r="D20" s="55" t="str">
        <f t="shared" si="1"/>
        <v/>
      </c>
      <c r="E20" s="54"/>
      <c r="F20" s="28"/>
    </row>
    <row r="21" spans="1:6" ht="12.75" customHeight="1">
      <c r="A21" s="65">
        <f t="shared" si="0"/>
        <v>40842</v>
      </c>
      <c r="B21" s="9"/>
      <c r="C21" s="50" t="str">
        <f t="shared" si="2"/>
        <v/>
      </c>
      <c r="D21" s="55" t="str">
        <f t="shared" si="1"/>
        <v/>
      </c>
      <c r="E21" s="54"/>
      <c r="F21" s="28"/>
    </row>
    <row r="22" spans="1:6" ht="12.75" customHeight="1">
      <c r="A22" s="65">
        <f t="shared" si="0"/>
        <v>40843</v>
      </c>
      <c r="B22" s="9"/>
      <c r="C22" s="50" t="str">
        <f t="shared" si="2"/>
        <v/>
      </c>
      <c r="D22" s="55" t="str">
        <f t="shared" si="1"/>
        <v/>
      </c>
      <c r="E22" s="40"/>
      <c r="F22" s="28"/>
    </row>
    <row r="23" spans="1:6" ht="12.75" customHeight="1">
      <c r="A23" s="65">
        <f t="shared" si="0"/>
        <v>40844</v>
      </c>
      <c r="B23" s="9"/>
      <c r="C23" s="50" t="str">
        <f t="shared" si="2"/>
        <v/>
      </c>
      <c r="D23" s="55" t="str">
        <f t="shared" si="1"/>
        <v/>
      </c>
      <c r="E23" s="40"/>
      <c r="F23" s="28"/>
    </row>
    <row r="24" spans="1:6" ht="12.75" customHeight="1">
      <c r="A24" s="65">
        <f t="shared" si="0"/>
        <v>40845</v>
      </c>
      <c r="B24" s="9"/>
      <c r="C24" s="50" t="str">
        <f t="shared" si="2"/>
        <v/>
      </c>
      <c r="D24" s="55" t="str">
        <f t="shared" si="1"/>
        <v/>
      </c>
      <c r="E24" s="40"/>
      <c r="F24" s="28"/>
    </row>
    <row r="25" spans="1:6" ht="12.75" customHeight="1">
      <c r="A25" s="65">
        <f t="shared" si="0"/>
        <v>40846</v>
      </c>
      <c r="B25" s="9"/>
      <c r="C25" s="50" t="str">
        <f t="shared" si="2"/>
        <v/>
      </c>
      <c r="D25" s="55" t="str">
        <f t="shared" si="1"/>
        <v/>
      </c>
      <c r="E25" s="40"/>
      <c r="F25" s="28"/>
    </row>
    <row r="26" spans="1:6" ht="12.75" customHeight="1">
      <c r="A26" s="65">
        <f t="shared" si="0"/>
        <v>40847</v>
      </c>
      <c r="B26" s="9"/>
      <c r="C26" s="50" t="str">
        <f t="shared" si="2"/>
        <v/>
      </c>
      <c r="D26" s="55" t="str">
        <f t="shared" si="1"/>
        <v/>
      </c>
      <c r="E26" s="40"/>
      <c r="F26" s="28"/>
    </row>
    <row r="27" spans="1:6" ht="12.75" customHeight="1">
      <c r="A27" s="65">
        <f t="shared" si="0"/>
        <v>40848</v>
      </c>
      <c r="B27" s="68"/>
      <c r="C27" s="50" t="str">
        <f t="shared" si="2"/>
        <v/>
      </c>
      <c r="D27" s="55" t="str">
        <f t="shared" si="1"/>
        <v/>
      </c>
      <c r="E27" s="54"/>
      <c r="F27" s="28"/>
    </row>
    <row r="28" spans="1:6" ht="12.75" customHeight="1">
      <c r="A28" s="65">
        <f t="shared" si="0"/>
        <v>40849</v>
      </c>
      <c r="B28" s="68"/>
      <c r="C28" s="50" t="str">
        <f t="shared" si="2"/>
        <v/>
      </c>
      <c r="D28" s="55" t="str">
        <f t="shared" si="1"/>
        <v/>
      </c>
      <c r="E28" s="61"/>
      <c r="F28" s="28"/>
    </row>
    <row r="29" spans="1:6" ht="12.75" customHeight="1">
      <c r="A29" s="65">
        <f t="shared" si="0"/>
        <v>40850</v>
      </c>
      <c r="B29" s="68"/>
      <c r="C29" s="50" t="str">
        <f t="shared" si="2"/>
        <v/>
      </c>
      <c r="D29" s="55" t="str">
        <f t="shared" si="1"/>
        <v/>
      </c>
      <c r="E29" s="54"/>
      <c r="F29" s="28"/>
    </row>
    <row r="30" spans="1:6" ht="12.75" customHeight="1">
      <c r="A30" s="65">
        <f t="shared" si="0"/>
        <v>40851</v>
      </c>
      <c r="B30" s="68"/>
      <c r="C30" s="50" t="str">
        <f t="shared" si="2"/>
        <v/>
      </c>
      <c r="D30" s="55" t="str">
        <f t="shared" si="1"/>
        <v/>
      </c>
      <c r="E30" s="54"/>
      <c r="F30" s="28"/>
    </row>
    <row r="31" spans="1:6" ht="12.75" customHeight="1">
      <c r="A31" s="65">
        <f t="shared" si="0"/>
        <v>40852</v>
      </c>
      <c r="B31" s="68"/>
      <c r="C31" s="50" t="str">
        <f t="shared" si="2"/>
        <v/>
      </c>
      <c r="D31" s="55" t="str">
        <f t="shared" si="1"/>
        <v/>
      </c>
      <c r="E31" s="54"/>
      <c r="F31" s="28"/>
    </row>
    <row r="32" spans="1:6" ht="12.75" customHeight="1">
      <c r="A32" s="65">
        <f t="shared" si="0"/>
        <v>40853</v>
      </c>
      <c r="B32" s="68"/>
      <c r="C32" s="50" t="str">
        <f t="shared" si="2"/>
        <v/>
      </c>
      <c r="D32" s="55" t="str">
        <f t="shared" si="1"/>
        <v/>
      </c>
      <c r="E32" s="54"/>
      <c r="F32" s="28"/>
    </row>
    <row r="33" spans="1:6" ht="12.75" customHeight="1">
      <c r="A33" s="65">
        <f t="shared" si="0"/>
        <v>40854</v>
      </c>
      <c r="B33" s="68"/>
      <c r="C33" s="50" t="str">
        <f t="shared" si="2"/>
        <v/>
      </c>
      <c r="D33" s="55" t="str">
        <f t="shared" si="1"/>
        <v/>
      </c>
      <c r="E33" s="54"/>
      <c r="F33" s="28"/>
    </row>
    <row r="34" spans="1:6" ht="12.75" customHeight="1">
      <c r="A34" s="65">
        <f t="shared" si="0"/>
        <v>40855</v>
      </c>
      <c r="B34" s="68"/>
      <c r="C34" s="50" t="str">
        <f t="shared" si="2"/>
        <v/>
      </c>
      <c r="D34" s="55" t="str">
        <f t="shared" si="1"/>
        <v/>
      </c>
      <c r="E34" s="54"/>
      <c r="F34" s="28"/>
    </row>
    <row r="35" spans="1:6" ht="12.75" customHeight="1">
      <c r="A35" s="65">
        <f t="shared" ref="A35:A66" si="3">A34+1</f>
        <v>40856</v>
      </c>
      <c r="B35" s="68"/>
      <c r="C35" s="50" t="str">
        <f t="shared" si="2"/>
        <v/>
      </c>
      <c r="D35" s="55" t="str">
        <f t="shared" ref="D35:D66" si="4">IFERROR(IF((B35&gt;0),(D34+1),""),1)</f>
        <v/>
      </c>
      <c r="E35" s="54"/>
      <c r="F35" s="28"/>
    </row>
    <row r="36" spans="1:6" ht="12.75" customHeight="1">
      <c r="A36" s="65">
        <f t="shared" si="3"/>
        <v>40857</v>
      </c>
      <c r="B36" s="68"/>
      <c r="C36" s="50" t="str">
        <f t="shared" si="2"/>
        <v/>
      </c>
      <c r="D36" s="55" t="str">
        <f t="shared" si="4"/>
        <v/>
      </c>
      <c r="E36" s="54"/>
      <c r="F36" s="28"/>
    </row>
    <row r="37" spans="1:6" ht="12.75" customHeight="1">
      <c r="A37" s="65">
        <f t="shared" si="3"/>
        <v>40858</v>
      </c>
      <c r="B37" s="68"/>
      <c r="C37" s="50" t="str">
        <f t="shared" si="2"/>
        <v/>
      </c>
      <c r="D37" s="55" t="str">
        <f t="shared" si="4"/>
        <v/>
      </c>
      <c r="E37" s="54"/>
      <c r="F37" s="28"/>
    </row>
    <row r="38" spans="1:6" ht="12.75" customHeight="1">
      <c r="A38" s="65">
        <f t="shared" si="3"/>
        <v>40859</v>
      </c>
      <c r="B38" s="68"/>
      <c r="C38" s="50" t="str">
        <f t="shared" si="2"/>
        <v/>
      </c>
      <c r="D38" s="55" t="str">
        <f t="shared" si="4"/>
        <v/>
      </c>
      <c r="E38" s="54"/>
      <c r="F38" s="28"/>
    </row>
    <row r="39" spans="1:6" ht="12.75" customHeight="1">
      <c r="A39" s="65">
        <f t="shared" si="3"/>
        <v>40860</v>
      </c>
      <c r="B39" s="68"/>
      <c r="C39" s="50" t="str">
        <f t="shared" si="2"/>
        <v/>
      </c>
      <c r="D39" s="55" t="str">
        <f t="shared" si="4"/>
        <v/>
      </c>
      <c r="E39" s="54"/>
      <c r="F39" s="28"/>
    </row>
    <row r="40" spans="1:6" ht="12.75" customHeight="1">
      <c r="A40" s="65">
        <f t="shared" si="3"/>
        <v>40861</v>
      </c>
      <c r="B40" s="68"/>
      <c r="C40" s="50" t="str">
        <f t="shared" si="2"/>
        <v/>
      </c>
      <c r="D40" s="55" t="str">
        <f t="shared" si="4"/>
        <v/>
      </c>
      <c r="E40" s="54"/>
      <c r="F40" s="28"/>
    </row>
    <row r="41" spans="1:6" ht="12.75" customHeight="1">
      <c r="A41" s="65">
        <f t="shared" si="3"/>
        <v>40862</v>
      </c>
      <c r="B41" s="68"/>
      <c r="C41" s="50" t="str">
        <f t="shared" si="2"/>
        <v/>
      </c>
      <c r="D41" s="55" t="str">
        <f t="shared" si="4"/>
        <v/>
      </c>
      <c r="E41" s="54"/>
      <c r="F41" s="28"/>
    </row>
    <row r="42" spans="1:6" ht="12.75" customHeight="1">
      <c r="A42" s="65">
        <f t="shared" si="3"/>
        <v>40863</v>
      </c>
      <c r="B42" s="68"/>
      <c r="C42" s="50" t="str">
        <f t="shared" si="2"/>
        <v/>
      </c>
      <c r="D42" s="55" t="str">
        <f t="shared" si="4"/>
        <v/>
      </c>
      <c r="E42" s="54"/>
      <c r="F42" s="28"/>
    </row>
    <row r="43" spans="1:6" ht="12.75" customHeight="1">
      <c r="A43" s="65">
        <f t="shared" si="3"/>
        <v>40864</v>
      </c>
      <c r="B43" s="68"/>
      <c r="C43" s="50" t="str">
        <f t="shared" ref="C43:C74" si="5">IF((B43&gt;0), IFERROR(AVERAGE(B34:B43),""), "")</f>
        <v/>
      </c>
      <c r="D43" s="55" t="str">
        <f t="shared" si="4"/>
        <v/>
      </c>
      <c r="E43" s="54"/>
      <c r="F43" s="28"/>
    </row>
    <row r="44" spans="1:6" ht="12.75" customHeight="1">
      <c r="A44" s="65">
        <f t="shared" si="3"/>
        <v>40865</v>
      </c>
      <c r="B44" s="68"/>
      <c r="C44" s="50" t="str">
        <f t="shared" si="5"/>
        <v/>
      </c>
      <c r="D44" s="55" t="str">
        <f t="shared" si="4"/>
        <v/>
      </c>
      <c r="E44" s="54"/>
      <c r="F44" s="28"/>
    </row>
    <row r="45" spans="1:6" ht="12.75" customHeight="1">
      <c r="A45" s="65">
        <f t="shared" si="3"/>
        <v>40866</v>
      </c>
      <c r="B45" s="68"/>
      <c r="C45" s="50" t="str">
        <f t="shared" si="5"/>
        <v/>
      </c>
      <c r="D45" s="55" t="str">
        <f t="shared" si="4"/>
        <v/>
      </c>
      <c r="E45" s="54"/>
      <c r="F45" s="28"/>
    </row>
    <row r="46" spans="1:6" ht="12.75" customHeight="1">
      <c r="A46" s="65">
        <f t="shared" si="3"/>
        <v>40867</v>
      </c>
      <c r="B46" s="68"/>
      <c r="C46" s="50" t="str">
        <f t="shared" si="5"/>
        <v/>
      </c>
      <c r="D46" s="55" t="str">
        <f t="shared" si="4"/>
        <v/>
      </c>
      <c r="E46" s="54"/>
      <c r="F46" s="28"/>
    </row>
    <row r="47" spans="1:6" ht="12.75" customHeight="1">
      <c r="A47" s="65">
        <f t="shared" si="3"/>
        <v>40868</v>
      </c>
      <c r="B47" s="68"/>
      <c r="C47" s="50" t="str">
        <f t="shared" si="5"/>
        <v/>
      </c>
      <c r="D47" s="55" t="str">
        <f t="shared" si="4"/>
        <v/>
      </c>
      <c r="E47" s="54"/>
      <c r="F47" s="28"/>
    </row>
    <row r="48" spans="1:6" ht="12.75" customHeight="1">
      <c r="A48" s="65">
        <f t="shared" si="3"/>
        <v>40869</v>
      </c>
      <c r="B48" s="68"/>
      <c r="C48" s="50" t="str">
        <f t="shared" si="5"/>
        <v/>
      </c>
      <c r="D48" s="55" t="str">
        <f t="shared" si="4"/>
        <v/>
      </c>
      <c r="E48" s="54"/>
      <c r="F48" s="28"/>
    </row>
    <row r="49" spans="1:6" ht="12.75" customHeight="1">
      <c r="A49" s="65">
        <f t="shared" si="3"/>
        <v>40870</v>
      </c>
      <c r="B49" s="68"/>
      <c r="C49" s="50" t="str">
        <f t="shared" si="5"/>
        <v/>
      </c>
      <c r="D49" s="55" t="str">
        <f t="shared" si="4"/>
        <v/>
      </c>
      <c r="E49" s="54"/>
      <c r="F49" s="28"/>
    </row>
    <row r="50" spans="1:6" ht="12.75" customHeight="1">
      <c r="A50" s="65">
        <f t="shared" si="3"/>
        <v>40871</v>
      </c>
      <c r="B50" s="58"/>
      <c r="C50" s="50" t="str">
        <f t="shared" si="5"/>
        <v/>
      </c>
      <c r="D50" s="55" t="str">
        <f t="shared" si="4"/>
        <v/>
      </c>
      <c r="E50" s="54"/>
      <c r="F50" s="28"/>
    </row>
    <row r="51" spans="1:6" ht="12.75" customHeight="1">
      <c r="A51" s="65">
        <f t="shared" si="3"/>
        <v>40872</v>
      </c>
      <c r="B51" s="58"/>
      <c r="C51" s="50" t="str">
        <f t="shared" si="5"/>
        <v/>
      </c>
      <c r="D51" s="55" t="str">
        <f t="shared" si="4"/>
        <v/>
      </c>
      <c r="E51" s="54"/>
      <c r="F51" s="28"/>
    </row>
    <row r="52" spans="1:6" ht="12.75" customHeight="1">
      <c r="A52" s="65">
        <f t="shared" si="3"/>
        <v>40873</v>
      </c>
      <c r="B52" s="68"/>
      <c r="C52" s="50" t="str">
        <f t="shared" si="5"/>
        <v/>
      </c>
      <c r="D52" s="55" t="str">
        <f t="shared" si="4"/>
        <v/>
      </c>
      <c r="E52" s="54"/>
      <c r="F52" s="28"/>
    </row>
    <row r="53" spans="1:6" ht="12.75" customHeight="1">
      <c r="A53" s="65">
        <f t="shared" si="3"/>
        <v>40874</v>
      </c>
      <c r="B53" s="68"/>
      <c r="C53" s="50" t="str">
        <f t="shared" si="5"/>
        <v/>
      </c>
      <c r="D53" s="55" t="str">
        <f t="shared" si="4"/>
        <v/>
      </c>
      <c r="E53" s="54"/>
      <c r="F53" s="28"/>
    </row>
    <row r="54" spans="1:6" ht="12.75" customHeight="1">
      <c r="A54" s="65">
        <f t="shared" si="3"/>
        <v>40875</v>
      </c>
      <c r="B54" s="68"/>
      <c r="C54" s="50" t="str">
        <f t="shared" si="5"/>
        <v/>
      </c>
      <c r="D54" s="55" t="str">
        <f t="shared" si="4"/>
        <v/>
      </c>
      <c r="E54" s="54"/>
      <c r="F54" s="28"/>
    </row>
    <row r="55" spans="1:6" ht="12.75" customHeight="1">
      <c r="A55" s="65">
        <f t="shared" si="3"/>
        <v>40876</v>
      </c>
      <c r="B55" s="68"/>
      <c r="C55" s="50" t="str">
        <f t="shared" si="5"/>
        <v/>
      </c>
      <c r="D55" s="55" t="str">
        <f t="shared" si="4"/>
        <v/>
      </c>
      <c r="E55" s="54"/>
      <c r="F55" s="28"/>
    </row>
    <row r="56" spans="1:6" ht="12.75" customHeight="1">
      <c r="A56" s="65">
        <f t="shared" si="3"/>
        <v>40877</v>
      </c>
      <c r="B56" s="68"/>
      <c r="C56" s="50" t="str">
        <f t="shared" si="5"/>
        <v/>
      </c>
      <c r="D56" s="55" t="str">
        <f t="shared" si="4"/>
        <v/>
      </c>
      <c r="E56" s="54"/>
      <c r="F56" s="28"/>
    </row>
    <row r="57" spans="1:6" ht="12.75" customHeight="1">
      <c r="A57" s="65">
        <f t="shared" si="3"/>
        <v>40878</v>
      </c>
      <c r="B57" s="68"/>
      <c r="C57" s="50" t="str">
        <f t="shared" si="5"/>
        <v/>
      </c>
      <c r="D57" s="55" t="str">
        <f t="shared" si="4"/>
        <v/>
      </c>
      <c r="E57" s="54"/>
      <c r="F57" s="28"/>
    </row>
    <row r="58" spans="1:6" ht="12.75" customHeight="1">
      <c r="A58" s="65">
        <f t="shared" si="3"/>
        <v>40879</v>
      </c>
      <c r="B58" s="68"/>
      <c r="C58" s="50" t="str">
        <f t="shared" si="5"/>
        <v/>
      </c>
      <c r="D58" s="55" t="str">
        <f t="shared" si="4"/>
        <v/>
      </c>
      <c r="E58" s="54"/>
      <c r="F58" s="28"/>
    </row>
    <row r="59" spans="1:6" ht="12.75" customHeight="1">
      <c r="A59" s="65">
        <f t="shared" si="3"/>
        <v>40880</v>
      </c>
      <c r="B59" s="68"/>
      <c r="C59" s="50" t="str">
        <f t="shared" si="5"/>
        <v/>
      </c>
      <c r="D59" s="55" t="str">
        <f t="shared" si="4"/>
        <v/>
      </c>
      <c r="E59" s="54"/>
      <c r="F59" s="28"/>
    </row>
    <row r="60" spans="1:6" ht="12.75" customHeight="1">
      <c r="A60" s="65">
        <f t="shared" si="3"/>
        <v>40881</v>
      </c>
      <c r="B60" s="68"/>
      <c r="C60" s="50" t="str">
        <f t="shared" si="5"/>
        <v/>
      </c>
      <c r="D60" s="55" t="str">
        <f t="shared" si="4"/>
        <v/>
      </c>
      <c r="E60" s="54"/>
      <c r="F60" s="28"/>
    </row>
    <row r="61" spans="1:6" ht="12.75" customHeight="1">
      <c r="A61" s="65">
        <f t="shared" si="3"/>
        <v>40882</v>
      </c>
      <c r="B61" s="68"/>
      <c r="C61" s="50" t="str">
        <f t="shared" si="5"/>
        <v/>
      </c>
      <c r="D61" s="55" t="str">
        <f t="shared" si="4"/>
        <v/>
      </c>
      <c r="E61" s="54"/>
      <c r="F61" s="28"/>
    </row>
    <row r="62" spans="1:6" ht="12.75" customHeight="1">
      <c r="A62" s="65">
        <f t="shared" si="3"/>
        <v>40883</v>
      </c>
      <c r="B62" s="68"/>
      <c r="C62" s="50" t="str">
        <f t="shared" si="5"/>
        <v/>
      </c>
      <c r="D62" s="55" t="str">
        <f t="shared" si="4"/>
        <v/>
      </c>
      <c r="E62" s="54"/>
      <c r="F62" s="28"/>
    </row>
    <row r="63" spans="1:6" ht="12.75" customHeight="1">
      <c r="A63" s="65">
        <f t="shared" si="3"/>
        <v>40884</v>
      </c>
      <c r="B63" s="68"/>
      <c r="C63" s="50" t="str">
        <f t="shared" si="5"/>
        <v/>
      </c>
      <c r="D63" s="55" t="str">
        <f t="shared" si="4"/>
        <v/>
      </c>
      <c r="E63" s="54"/>
      <c r="F63" s="28"/>
    </row>
    <row r="64" spans="1:6" ht="12.75" customHeight="1">
      <c r="A64" s="65">
        <f t="shared" si="3"/>
        <v>40885</v>
      </c>
      <c r="B64" s="68"/>
      <c r="C64" s="50" t="str">
        <f t="shared" si="5"/>
        <v/>
      </c>
      <c r="D64" s="55" t="str">
        <f t="shared" si="4"/>
        <v/>
      </c>
      <c r="E64" s="54"/>
      <c r="F64" s="28"/>
    </row>
    <row r="65" spans="1:6" ht="12.75" customHeight="1">
      <c r="A65" s="65">
        <f t="shared" si="3"/>
        <v>40886</v>
      </c>
      <c r="B65" s="68"/>
      <c r="C65" s="50" t="str">
        <f t="shared" si="5"/>
        <v/>
      </c>
      <c r="D65" s="55" t="str">
        <f t="shared" si="4"/>
        <v/>
      </c>
      <c r="E65" s="54"/>
      <c r="F65" s="28"/>
    </row>
    <row r="66" spans="1:6" ht="12.75" customHeight="1">
      <c r="A66" s="65">
        <f t="shared" si="3"/>
        <v>40887</v>
      </c>
      <c r="B66" s="68"/>
      <c r="C66" s="50" t="str">
        <f t="shared" si="5"/>
        <v/>
      </c>
      <c r="D66" s="55" t="str">
        <f t="shared" si="4"/>
        <v/>
      </c>
      <c r="E66" s="54"/>
      <c r="F66" s="28"/>
    </row>
    <row r="67" spans="1:6" ht="12.75" customHeight="1">
      <c r="A67" s="65">
        <f t="shared" ref="A67:A98" si="6">A66+1</f>
        <v>40888</v>
      </c>
      <c r="B67" s="68"/>
      <c r="C67" s="50" t="str">
        <f t="shared" si="5"/>
        <v/>
      </c>
      <c r="D67" s="55" t="str">
        <f t="shared" ref="D67:D98" si="7">IFERROR(IF((B67&gt;0),(D66+1),""),1)</f>
        <v/>
      </c>
      <c r="E67" s="54"/>
      <c r="F67" s="28"/>
    </row>
    <row r="68" spans="1:6" ht="12.75" customHeight="1">
      <c r="A68" s="65">
        <f t="shared" si="6"/>
        <v>40889</v>
      </c>
      <c r="B68" s="68"/>
      <c r="C68" s="50" t="str">
        <f t="shared" si="5"/>
        <v/>
      </c>
      <c r="D68" s="55" t="str">
        <f t="shared" si="7"/>
        <v/>
      </c>
      <c r="E68" s="54"/>
      <c r="F68" s="28"/>
    </row>
    <row r="69" spans="1:6" ht="12.75" customHeight="1">
      <c r="A69" s="65">
        <f t="shared" si="6"/>
        <v>40890</v>
      </c>
      <c r="B69" s="68"/>
      <c r="C69" s="50" t="str">
        <f t="shared" si="5"/>
        <v/>
      </c>
      <c r="D69" s="55" t="str">
        <f t="shared" si="7"/>
        <v/>
      </c>
      <c r="E69" s="54"/>
      <c r="F69" s="28"/>
    </row>
    <row r="70" spans="1:6" ht="12.75" customHeight="1">
      <c r="A70" s="65">
        <f t="shared" si="6"/>
        <v>40891</v>
      </c>
      <c r="B70" s="68"/>
      <c r="C70" s="50" t="str">
        <f t="shared" si="5"/>
        <v/>
      </c>
      <c r="D70" s="55" t="str">
        <f t="shared" si="7"/>
        <v/>
      </c>
      <c r="E70" s="54"/>
      <c r="F70" s="28"/>
    </row>
    <row r="71" spans="1:6" ht="12.75" customHeight="1">
      <c r="A71" s="65">
        <f t="shared" si="6"/>
        <v>40892</v>
      </c>
      <c r="B71" s="68"/>
      <c r="C71" s="50" t="str">
        <f t="shared" si="5"/>
        <v/>
      </c>
      <c r="D71" s="55" t="str">
        <f t="shared" si="7"/>
        <v/>
      </c>
      <c r="E71" s="54"/>
      <c r="F71" s="28"/>
    </row>
    <row r="72" spans="1:6" ht="12.75" customHeight="1">
      <c r="A72" s="65">
        <f t="shared" si="6"/>
        <v>40893</v>
      </c>
      <c r="B72" s="68"/>
      <c r="C72" s="50" t="str">
        <f t="shared" si="5"/>
        <v/>
      </c>
      <c r="D72" s="55" t="str">
        <f t="shared" si="7"/>
        <v/>
      </c>
      <c r="E72" s="54"/>
      <c r="F72" s="28"/>
    </row>
    <row r="73" spans="1:6" ht="12.75" customHeight="1">
      <c r="A73" s="65">
        <f t="shared" si="6"/>
        <v>40894</v>
      </c>
      <c r="B73" s="68"/>
      <c r="C73" s="50" t="str">
        <f t="shared" si="5"/>
        <v/>
      </c>
      <c r="D73" s="55" t="str">
        <f t="shared" si="7"/>
        <v/>
      </c>
      <c r="E73" s="54"/>
      <c r="F73" s="28"/>
    </row>
    <row r="74" spans="1:6" ht="12.75" customHeight="1">
      <c r="A74" s="65">
        <f t="shared" si="6"/>
        <v>40895</v>
      </c>
      <c r="B74" s="68"/>
      <c r="C74" s="50" t="str">
        <f t="shared" si="5"/>
        <v/>
      </c>
      <c r="D74" s="55" t="str">
        <f t="shared" si="7"/>
        <v/>
      </c>
      <c r="E74" s="54"/>
      <c r="F74" s="28"/>
    </row>
    <row r="75" spans="1:6" ht="12.75" customHeight="1">
      <c r="A75" s="65">
        <f t="shared" si="6"/>
        <v>40896</v>
      </c>
      <c r="B75" s="68"/>
      <c r="C75" s="50" t="str">
        <f t="shared" ref="C75:C106" si="8">IF((B75&gt;0), IFERROR(AVERAGE(B66:B75),""), "")</f>
        <v/>
      </c>
      <c r="D75" s="55" t="str">
        <f t="shared" si="7"/>
        <v/>
      </c>
      <c r="E75" s="54"/>
      <c r="F75" s="28"/>
    </row>
    <row r="76" spans="1:6" ht="12.75" customHeight="1">
      <c r="A76" s="65">
        <f t="shared" si="6"/>
        <v>40897</v>
      </c>
      <c r="B76" s="68"/>
      <c r="C76" s="50" t="str">
        <f t="shared" si="8"/>
        <v/>
      </c>
      <c r="D76" s="55" t="str">
        <f t="shared" si="7"/>
        <v/>
      </c>
      <c r="E76" s="54"/>
      <c r="F76" s="28"/>
    </row>
    <row r="77" spans="1:6" ht="12.75" customHeight="1">
      <c r="A77" s="65">
        <f t="shared" si="6"/>
        <v>40898</v>
      </c>
      <c r="B77" s="68"/>
      <c r="C77" s="50" t="str">
        <f t="shared" si="8"/>
        <v/>
      </c>
      <c r="D77" s="55" t="str">
        <f t="shared" si="7"/>
        <v/>
      </c>
      <c r="E77" s="54"/>
      <c r="F77" s="28"/>
    </row>
    <row r="78" spans="1:6" ht="12.75" customHeight="1">
      <c r="A78" s="65">
        <f t="shared" si="6"/>
        <v>40899</v>
      </c>
      <c r="B78" s="68"/>
      <c r="C78" s="50" t="str">
        <f t="shared" si="8"/>
        <v/>
      </c>
      <c r="D78" s="55" t="str">
        <f t="shared" si="7"/>
        <v/>
      </c>
      <c r="E78" s="54"/>
      <c r="F78" s="28"/>
    </row>
    <row r="79" spans="1:6" ht="12.75" customHeight="1">
      <c r="A79" s="65">
        <f t="shared" si="6"/>
        <v>40900</v>
      </c>
      <c r="B79" s="68"/>
      <c r="C79" s="50" t="str">
        <f t="shared" si="8"/>
        <v/>
      </c>
      <c r="D79" s="55" t="str">
        <f t="shared" si="7"/>
        <v/>
      </c>
      <c r="E79" s="54"/>
      <c r="F79" s="28"/>
    </row>
    <row r="80" spans="1:6" ht="12.75" customHeight="1">
      <c r="A80" s="65">
        <f t="shared" si="6"/>
        <v>40901</v>
      </c>
      <c r="B80" s="68"/>
      <c r="C80" s="50" t="str">
        <f t="shared" si="8"/>
        <v/>
      </c>
      <c r="D80" s="55" t="str">
        <f t="shared" si="7"/>
        <v/>
      </c>
      <c r="E80" s="54"/>
      <c r="F80" s="28"/>
    </row>
    <row r="81" spans="1:6" ht="12.75" customHeight="1">
      <c r="A81" s="65">
        <f t="shared" si="6"/>
        <v>40902</v>
      </c>
      <c r="B81" s="68"/>
      <c r="C81" s="50" t="str">
        <f t="shared" si="8"/>
        <v/>
      </c>
      <c r="D81" s="55" t="str">
        <f t="shared" si="7"/>
        <v/>
      </c>
      <c r="E81" s="54"/>
      <c r="F81" s="28"/>
    </row>
    <row r="82" spans="1:6" ht="12.75" customHeight="1">
      <c r="A82" s="65">
        <f t="shared" si="6"/>
        <v>40903</v>
      </c>
      <c r="B82" s="68"/>
      <c r="C82" s="50" t="str">
        <f t="shared" si="8"/>
        <v/>
      </c>
      <c r="D82" s="55" t="str">
        <f t="shared" si="7"/>
        <v/>
      </c>
      <c r="E82" s="54"/>
      <c r="F82" s="28"/>
    </row>
    <row r="83" spans="1:6" ht="12.75" customHeight="1">
      <c r="A83" s="65">
        <f t="shared" si="6"/>
        <v>40904</v>
      </c>
      <c r="B83" s="68"/>
      <c r="C83" s="50" t="str">
        <f t="shared" si="8"/>
        <v/>
      </c>
      <c r="D83" s="55" t="str">
        <f t="shared" si="7"/>
        <v/>
      </c>
      <c r="E83" s="54"/>
      <c r="F83" s="28"/>
    </row>
    <row r="84" spans="1:6" ht="12.75" customHeight="1">
      <c r="A84" s="65">
        <f t="shared" si="6"/>
        <v>40905</v>
      </c>
      <c r="B84" s="68"/>
      <c r="C84" s="50" t="str">
        <f t="shared" si="8"/>
        <v/>
      </c>
      <c r="D84" s="55" t="str">
        <f t="shared" si="7"/>
        <v/>
      </c>
      <c r="E84" s="54"/>
      <c r="F84" s="28"/>
    </row>
    <row r="85" spans="1:6" ht="12.75" customHeight="1">
      <c r="A85" s="65">
        <f t="shared" si="6"/>
        <v>40906</v>
      </c>
      <c r="B85" s="68"/>
      <c r="C85" s="50" t="str">
        <f t="shared" si="8"/>
        <v/>
      </c>
      <c r="D85" s="55" t="str">
        <f t="shared" si="7"/>
        <v/>
      </c>
      <c r="E85" s="54"/>
      <c r="F85" s="28"/>
    </row>
    <row r="86" spans="1:6" ht="12.75" customHeight="1">
      <c r="A86" s="65">
        <f t="shared" si="6"/>
        <v>40907</v>
      </c>
      <c r="B86" s="68"/>
      <c r="C86" s="50" t="str">
        <f t="shared" si="8"/>
        <v/>
      </c>
      <c r="D86" s="55" t="str">
        <f t="shared" si="7"/>
        <v/>
      </c>
      <c r="E86" s="54"/>
      <c r="F86" s="28"/>
    </row>
    <row r="87" spans="1:6" ht="12.75" customHeight="1">
      <c r="A87" s="65">
        <f t="shared" si="6"/>
        <v>40908</v>
      </c>
      <c r="B87" s="68"/>
      <c r="C87" s="50" t="str">
        <f t="shared" si="8"/>
        <v/>
      </c>
      <c r="D87" s="55" t="str">
        <f t="shared" si="7"/>
        <v/>
      </c>
      <c r="E87" s="54"/>
      <c r="F87" s="28"/>
    </row>
    <row r="88" spans="1:6" ht="12.75" customHeight="1">
      <c r="A88" s="65">
        <f t="shared" si="6"/>
        <v>40909</v>
      </c>
      <c r="B88" s="68"/>
      <c r="C88" s="50" t="str">
        <f t="shared" si="8"/>
        <v/>
      </c>
      <c r="D88" s="55" t="str">
        <f t="shared" si="7"/>
        <v/>
      </c>
      <c r="E88" s="54"/>
      <c r="F88" s="28"/>
    </row>
    <row r="89" spans="1:6" ht="12.75" customHeight="1">
      <c r="A89" s="65">
        <f t="shared" si="6"/>
        <v>40910</v>
      </c>
      <c r="B89" s="68"/>
      <c r="C89" s="50" t="str">
        <f t="shared" si="8"/>
        <v/>
      </c>
      <c r="D89" s="55" t="str">
        <f t="shared" si="7"/>
        <v/>
      </c>
      <c r="E89" s="54"/>
      <c r="F89" s="28"/>
    </row>
    <row r="90" spans="1:6" ht="12.75" customHeight="1">
      <c r="A90" s="65">
        <f t="shared" si="6"/>
        <v>40911</v>
      </c>
      <c r="B90" s="68"/>
      <c r="C90" s="50" t="str">
        <f t="shared" si="8"/>
        <v/>
      </c>
      <c r="D90" s="55" t="str">
        <f t="shared" si="7"/>
        <v/>
      </c>
      <c r="E90" s="54"/>
      <c r="F90" s="28"/>
    </row>
    <row r="91" spans="1:6" ht="12.75" customHeight="1">
      <c r="A91" s="65">
        <f t="shared" si="6"/>
        <v>40912</v>
      </c>
      <c r="B91" s="68"/>
      <c r="C91" s="50" t="str">
        <f t="shared" si="8"/>
        <v/>
      </c>
      <c r="D91" s="55" t="str">
        <f t="shared" si="7"/>
        <v/>
      </c>
      <c r="E91" s="54"/>
      <c r="F91" s="28"/>
    </row>
    <row r="92" spans="1:6" ht="12.75" customHeight="1">
      <c r="A92" s="65">
        <f t="shared" si="6"/>
        <v>40913</v>
      </c>
      <c r="B92" s="68"/>
      <c r="C92" s="50" t="str">
        <f t="shared" si="8"/>
        <v/>
      </c>
      <c r="D92" s="55" t="str">
        <f t="shared" si="7"/>
        <v/>
      </c>
      <c r="E92" s="54"/>
      <c r="F92" s="28"/>
    </row>
    <row r="93" spans="1:6" ht="12.75" customHeight="1">
      <c r="A93" s="65">
        <f t="shared" si="6"/>
        <v>40914</v>
      </c>
      <c r="B93" s="68"/>
      <c r="C93" s="50" t="str">
        <f t="shared" si="8"/>
        <v/>
      </c>
      <c r="D93" s="55" t="str">
        <f t="shared" si="7"/>
        <v/>
      </c>
      <c r="E93" s="54"/>
      <c r="F93" s="28"/>
    </row>
    <row r="94" spans="1:6" ht="12.75" customHeight="1">
      <c r="A94" s="65">
        <f t="shared" si="6"/>
        <v>40915</v>
      </c>
      <c r="B94" s="68"/>
      <c r="C94" s="50" t="str">
        <f t="shared" si="8"/>
        <v/>
      </c>
      <c r="D94" s="55" t="str">
        <f t="shared" si="7"/>
        <v/>
      </c>
      <c r="E94" s="54"/>
      <c r="F94" s="28"/>
    </row>
    <row r="95" spans="1:6" ht="12.75" customHeight="1">
      <c r="A95" s="65">
        <f t="shared" si="6"/>
        <v>40916</v>
      </c>
      <c r="B95" s="68"/>
      <c r="C95" s="50" t="str">
        <f t="shared" si="8"/>
        <v/>
      </c>
      <c r="D95" s="55" t="str">
        <f t="shared" si="7"/>
        <v/>
      </c>
      <c r="E95" s="54"/>
      <c r="F95" s="28"/>
    </row>
    <row r="96" spans="1:6" ht="12.75" customHeight="1">
      <c r="A96" s="65">
        <f t="shared" si="6"/>
        <v>40917</v>
      </c>
      <c r="B96" s="68"/>
      <c r="C96" s="50" t="str">
        <f t="shared" si="8"/>
        <v/>
      </c>
      <c r="D96" s="55" t="str">
        <f t="shared" si="7"/>
        <v/>
      </c>
      <c r="E96" s="54"/>
      <c r="F96" s="28"/>
    </row>
    <row r="97" spans="1:6" ht="12.75" customHeight="1">
      <c r="A97" s="65">
        <f t="shared" si="6"/>
        <v>40918</v>
      </c>
      <c r="B97" s="68"/>
      <c r="C97" s="50" t="str">
        <f t="shared" si="8"/>
        <v/>
      </c>
      <c r="D97" s="55" t="str">
        <f t="shared" si="7"/>
        <v/>
      </c>
      <c r="E97" s="54"/>
      <c r="F97" s="28"/>
    </row>
    <row r="98" spans="1:6" ht="12.75" customHeight="1">
      <c r="A98" s="65">
        <f t="shared" si="6"/>
        <v>40919</v>
      </c>
      <c r="B98" s="68"/>
      <c r="C98" s="50" t="str">
        <f t="shared" si="8"/>
        <v/>
      </c>
      <c r="D98" s="55" t="str">
        <f t="shared" si="7"/>
        <v/>
      </c>
      <c r="E98" s="54"/>
      <c r="F98" s="28"/>
    </row>
    <row r="99" spans="1:6" ht="12.75" customHeight="1">
      <c r="A99" s="65">
        <f t="shared" ref="A99:A130" si="9">A98+1</f>
        <v>40920</v>
      </c>
      <c r="B99" s="68"/>
      <c r="C99" s="50" t="str">
        <f t="shared" si="8"/>
        <v/>
      </c>
      <c r="D99" s="55" t="str">
        <f t="shared" ref="D99:D130" si="10">IFERROR(IF((B99&gt;0),(D98+1),""),1)</f>
        <v/>
      </c>
      <c r="E99" s="54"/>
      <c r="F99" s="28"/>
    </row>
    <row r="100" spans="1:6" ht="12.75" customHeight="1">
      <c r="A100" s="65">
        <f t="shared" si="9"/>
        <v>40921</v>
      </c>
      <c r="B100" s="68"/>
      <c r="C100" s="50" t="str">
        <f t="shared" si="8"/>
        <v/>
      </c>
      <c r="D100" s="55" t="str">
        <f t="shared" si="10"/>
        <v/>
      </c>
      <c r="E100" s="54"/>
      <c r="F100" s="28"/>
    </row>
    <row r="101" spans="1:6" ht="12.75" customHeight="1">
      <c r="A101" s="65">
        <f t="shared" si="9"/>
        <v>40922</v>
      </c>
      <c r="B101" s="68"/>
      <c r="C101" s="50" t="str">
        <f t="shared" si="8"/>
        <v/>
      </c>
      <c r="D101" s="55" t="str">
        <f t="shared" si="10"/>
        <v/>
      </c>
      <c r="E101" s="54"/>
      <c r="F101" s="28"/>
    </row>
    <row r="102" spans="1:6" ht="12.75" customHeight="1">
      <c r="A102" s="65">
        <f t="shared" si="9"/>
        <v>40923</v>
      </c>
      <c r="B102" s="68"/>
      <c r="C102" s="50" t="str">
        <f t="shared" si="8"/>
        <v/>
      </c>
      <c r="D102" s="55" t="str">
        <f t="shared" si="10"/>
        <v/>
      </c>
      <c r="E102" s="54"/>
      <c r="F102" s="28"/>
    </row>
    <row r="103" spans="1:6" ht="12.75" customHeight="1">
      <c r="A103" s="65">
        <f t="shared" si="9"/>
        <v>40924</v>
      </c>
      <c r="B103" s="68"/>
      <c r="C103" s="50" t="str">
        <f t="shared" si="8"/>
        <v/>
      </c>
      <c r="D103" s="55" t="str">
        <f t="shared" si="10"/>
        <v/>
      </c>
      <c r="E103" s="54"/>
      <c r="F103" s="28"/>
    </row>
    <row r="104" spans="1:6" ht="12.75" customHeight="1">
      <c r="A104" s="65">
        <f t="shared" si="9"/>
        <v>40925</v>
      </c>
      <c r="B104" s="68"/>
      <c r="C104" s="50" t="str">
        <f t="shared" si="8"/>
        <v/>
      </c>
      <c r="D104" s="55" t="str">
        <f t="shared" si="10"/>
        <v/>
      </c>
      <c r="E104" s="54"/>
      <c r="F104" s="28"/>
    </row>
    <row r="105" spans="1:6" ht="12.75" customHeight="1">
      <c r="A105" s="65">
        <f t="shared" si="9"/>
        <v>40926</v>
      </c>
      <c r="B105" s="68"/>
      <c r="C105" s="50" t="str">
        <f t="shared" si="8"/>
        <v/>
      </c>
      <c r="D105" s="55" t="str">
        <f t="shared" si="10"/>
        <v/>
      </c>
      <c r="E105" s="54"/>
      <c r="F105" s="28"/>
    </row>
    <row r="106" spans="1:6" ht="12.75" customHeight="1">
      <c r="A106" s="65">
        <f t="shared" si="9"/>
        <v>40927</v>
      </c>
      <c r="B106" s="68"/>
      <c r="C106" s="50" t="str">
        <f t="shared" si="8"/>
        <v/>
      </c>
      <c r="D106" s="55" t="str">
        <f t="shared" si="10"/>
        <v/>
      </c>
      <c r="E106" s="54"/>
      <c r="F106" s="28"/>
    </row>
    <row r="107" spans="1:6" ht="12.75" customHeight="1">
      <c r="A107" s="65">
        <f t="shared" si="9"/>
        <v>40928</v>
      </c>
      <c r="B107" s="68"/>
      <c r="C107" s="50" t="str">
        <f t="shared" ref="C107:C138" si="11">IF((B107&gt;0), IFERROR(AVERAGE(B98:B107),""), "")</f>
        <v/>
      </c>
      <c r="D107" s="55" t="str">
        <f t="shared" si="10"/>
        <v/>
      </c>
      <c r="E107" s="54"/>
      <c r="F107" s="28"/>
    </row>
    <row r="108" spans="1:6" ht="12.75" customHeight="1">
      <c r="A108" s="65">
        <f t="shared" si="9"/>
        <v>40929</v>
      </c>
      <c r="B108" s="68"/>
      <c r="C108" s="50" t="str">
        <f t="shared" si="11"/>
        <v/>
      </c>
      <c r="D108" s="55" t="str">
        <f t="shared" si="10"/>
        <v/>
      </c>
      <c r="E108" s="54"/>
      <c r="F108" s="28"/>
    </row>
    <row r="109" spans="1:6" ht="12.75" customHeight="1">
      <c r="A109" s="65">
        <f t="shared" si="9"/>
        <v>40930</v>
      </c>
      <c r="B109" s="68"/>
      <c r="C109" s="50" t="str">
        <f t="shared" si="11"/>
        <v/>
      </c>
      <c r="D109" s="55" t="str">
        <f t="shared" si="10"/>
        <v/>
      </c>
      <c r="E109" s="54"/>
      <c r="F109" s="28"/>
    </row>
    <row r="110" spans="1:6" ht="12.75" customHeight="1">
      <c r="A110" s="65">
        <f t="shared" si="9"/>
        <v>40931</v>
      </c>
      <c r="B110" s="68"/>
      <c r="C110" s="50" t="str">
        <f t="shared" si="11"/>
        <v/>
      </c>
      <c r="D110" s="55" t="str">
        <f t="shared" si="10"/>
        <v/>
      </c>
      <c r="E110" s="54"/>
      <c r="F110" s="28"/>
    </row>
    <row r="111" spans="1:6" ht="12.75" customHeight="1">
      <c r="A111" s="65">
        <f t="shared" si="9"/>
        <v>40932</v>
      </c>
      <c r="B111" s="68"/>
      <c r="C111" s="50" t="str">
        <f t="shared" si="11"/>
        <v/>
      </c>
      <c r="D111" s="55" t="str">
        <f t="shared" si="10"/>
        <v/>
      </c>
      <c r="E111" s="54"/>
      <c r="F111" s="28"/>
    </row>
    <row r="112" spans="1:6" ht="12.75" customHeight="1">
      <c r="A112" s="65">
        <f t="shared" si="9"/>
        <v>40933</v>
      </c>
      <c r="B112" s="68"/>
      <c r="C112" s="50" t="str">
        <f t="shared" si="11"/>
        <v/>
      </c>
      <c r="D112" s="55" t="str">
        <f t="shared" si="10"/>
        <v/>
      </c>
      <c r="E112" s="54"/>
      <c r="F112" s="28"/>
    </row>
    <row r="113" spans="1:6" ht="12.75" customHeight="1">
      <c r="A113" s="65">
        <f t="shared" si="9"/>
        <v>40934</v>
      </c>
      <c r="B113" s="68"/>
      <c r="C113" s="50" t="str">
        <f t="shared" si="11"/>
        <v/>
      </c>
      <c r="D113" s="55" t="str">
        <f t="shared" si="10"/>
        <v/>
      </c>
      <c r="E113" s="54"/>
      <c r="F113" s="28"/>
    </row>
    <row r="114" spans="1:6" ht="12.75" customHeight="1">
      <c r="A114" s="65">
        <f t="shared" si="9"/>
        <v>40935</v>
      </c>
      <c r="B114" s="68"/>
      <c r="C114" s="50" t="str">
        <f t="shared" si="11"/>
        <v/>
      </c>
      <c r="D114" s="55" t="str">
        <f t="shared" si="10"/>
        <v/>
      </c>
      <c r="E114" s="54"/>
      <c r="F114" s="28"/>
    </row>
    <row r="115" spans="1:6" ht="12.75" customHeight="1">
      <c r="A115" s="65">
        <f t="shared" si="9"/>
        <v>40936</v>
      </c>
      <c r="B115" s="68"/>
      <c r="C115" s="50" t="str">
        <f t="shared" si="11"/>
        <v/>
      </c>
      <c r="D115" s="55" t="str">
        <f t="shared" si="10"/>
        <v/>
      </c>
      <c r="E115" s="54"/>
      <c r="F115" s="28"/>
    </row>
    <row r="116" spans="1:6" ht="12.75" customHeight="1">
      <c r="A116" s="65">
        <f t="shared" si="9"/>
        <v>40937</v>
      </c>
      <c r="B116" s="68"/>
      <c r="C116" s="50" t="str">
        <f t="shared" si="11"/>
        <v/>
      </c>
      <c r="D116" s="55" t="str">
        <f t="shared" si="10"/>
        <v/>
      </c>
      <c r="E116" s="54"/>
      <c r="F116" s="28"/>
    </row>
    <row r="117" spans="1:6" ht="12.75" customHeight="1">
      <c r="A117" s="65">
        <f t="shared" si="9"/>
        <v>40938</v>
      </c>
      <c r="B117" s="68"/>
      <c r="C117" s="50" t="str">
        <f t="shared" si="11"/>
        <v/>
      </c>
      <c r="D117" s="55" t="str">
        <f t="shared" si="10"/>
        <v/>
      </c>
      <c r="E117" s="54"/>
      <c r="F117" s="28"/>
    </row>
    <row r="118" spans="1:6" ht="12.75" customHeight="1">
      <c r="A118" s="65">
        <f t="shared" si="9"/>
        <v>40939</v>
      </c>
      <c r="B118" s="68"/>
      <c r="C118" s="50" t="str">
        <f t="shared" si="11"/>
        <v/>
      </c>
      <c r="D118" s="55" t="str">
        <f t="shared" si="10"/>
        <v/>
      </c>
      <c r="E118" s="54"/>
      <c r="F118" s="28"/>
    </row>
    <row r="119" spans="1:6" ht="12.75" customHeight="1">
      <c r="A119" s="65">
        <f t="shared" si="9"/>
        <v>40940</v>
      </c>
      <c r="B119" s="68"/>
      <c r="C119" s="50" t="str">
        <f t="shared" si="11"/>
        <v/>
      </c>
      <c r="D119" s="55" t="str">
        <f t="shared" si="10"/>
        <v/>
      </c>
      <c r="E119" s="54"/>
      <c r="F119" s="28"/>
    </row>
    <row r="120" spans="1:6" ht="12.75" customHeight="1">
      <c r="A120" s="65">
        <f t="shared" si="9"/>
        <v>40941</v>
      </c>
      <c r="B120" s="68"/>
      <c r="C120" s="50" t="str">
        <f t="shared" si="11"/>
        <v/>
      </c>
      <c r="D120" s="55" t="str">
        <f t="shared" si="10"/>
        <v/>
      </c>
      <c r="E120" s="54"/>
      <c r="F120" s="28"/>
    </row>
    <row r="121" spans="1:6" ht="12.75" customHeight="1">
      <c r="A121" s="65">
        <f t="shared" si="9"/>
        <v>40942</v>
      </c>
      <c r="B121" s="68"/>
      <c r="C121" s="50" t="str">
        <f t="shared" si="11"/>
        <v/>
      </c>
      <c r="D121" s="55" t="str">
        <f t="shared" si="10"/>
        <v/>
      </c>
      <c r="E121" s="54"/>
      <c r="F121" s="28"/>
    </row>
    <row r="122" spans="1:6" ht="12.75" customHeight="1">
      <c r="A122" s="65">
        <f t="shared" si="9"/>
        <v>40943</v>
      </c>
      <c r="B122" s="68"/>
      <c r="C122" s="50" t="str">
        <f t="shared" si="11"/>
        <v/>
      </c>
      <c r="D122" s="55" t="str">
        <f t="shared" si="10"/>
        <v/>
      </c>
      <c r="E122" s="54"/>
      <c r="F122" s="28"/>
    </row>
    <row r="123" spans="1:6" ht="12.75" customHeight="1">
      <c r="A123" s="65">
        <f t="shared" si="9"/>
        <v>40944</v>
      </c>
      <c r="B123" s="68"/>
      <c r="C123" s="50" t="str">
        <f t="shared" si="11"/>
        <v/>
      </c>
      <c r="D123" s="55" t="str">
        <f t="shared" si="10"/>
        <v/>
      </c>
      <c r="E123" s="54"/>
      <c r="F123" s="28"/>
    </row>
    <row r="124" spans="1:6" ht="12.75" customHeight="1">
      <c r="A124" s="65">
        <f t="shared" si="9"/>
        <v>40945</v>
      </c>
      <c r="B124" s="68"/>
      <c r="C124" s="50" t="str">
        <f t="shared" si="11"/>
        <v/>
      </c>
      <c r="D124" s="55" t="str">
        <f t="shared" si="10"/>
        <v/>
      </c>
      <c r="E124" s="54"/>
      <c r="F124" s="28"/>
    </row>
    <row r="125" spans="1:6" ht="12.75" customHeight="1">
      <c r="A125" s="65">
        <f t="shared" si="9"/>
        <v>40946</v>
      </c>
      <c r="B125" s="68"/>
      <c r="C125" s="50" t="str">
        <f t="shared" si="11"/>
        <v/>
      </c>
      <c r="D125" s="55" t="str">
        <f t="shared" si="10"/>
        <v/>
      </c>
      <c r="E125" s="54"/>
      <c r="F125" s="28"/>
    </row>
    <row r="126" spans="1:6" ht="12.75" customHeight="1">
      <c r="A126" s="65">
        <f t="shared" si="9"/>
        <v>40947</v>
      </c>
      <c r="B126" s="68"/>
      <c r="C126" s="50" t="str">
        <f t="shared" si="11"/>
        <v/>
      </c>
      <c r="D126" s="55" t="str">
        <f t="shared" si="10"/>
        <v/>
      </c>
      <c r="E126" s="54"/>
      <c r="F126" s="28"/>
    </row>
    <row r="127" spans="1:6" ht="12.75" customHeight="1">
      <c r="A127" s="65">
        <f t="shared" si="9"/>
        <v>40948</v>
      </c>
      <c r="B127" s="68"/>
      <c r="C127" s="50" t="str">
        <f t="shared" si="11"/>
        <v/>
      </c>
      <c r="D127" s="55" t="str">
        <f t="shared" si="10"/>
        <v/>
      </c>
      <c r="E127" s="54"/>
      <c r="F127" s="28"/>
    </row>
    <row r="128" spans="1:6" ht="12.75" customHeight="1">
      <c r="A128" s="65">
        <f t="shared" si="9"/>
        <v>40949</v>
      </c>
      <c r="B128" s="68"/>
      <c r="C128" s="50" t="str">
        <f t="shared" si="11"/>
        <v/>
      </c>
      <c r="D128" s="55" t="str">
        <f t="shared" si="10"/>
        <v/>
      </c>
      <c r="E128" s="54"/>
      <c r="F128" s="28"/>
    </row>
    <row r="129" spans="1:6" ht="12.75" customHeight="1">
      <c r="A129" s="65">
        <f t="shared" si="9"/>
        <v>40950</v>
      </c>
      <c r="B129" s="68"/>
      <c r="C129" s="50" t="str">
        <f t="shared" si="11"/>
        <v/>
      </c>
      <c r="D129" s="55" t="str">
        <f t="shared" si="10"/>
        <v/>
      </c>
      <c r="E129" s="54"/>
      <c r="F129" s="28"/>
    </row>
    <row r="130" spans="1:6" ht="12.75" customHeight="1">
      <c r="A130" s="65">
        <f t="shared" si="9"/>
        <v>40951</v>
      </c>
      <c r="B130" s="68"/>
      <c r="C130" s="50" t="str">
        <f t="shared" si="11"/>
        <v/>
      </c>
      <c r="D130" s="55" t="str">
        <f t="shared" si="10"/>
        <v/>
      </c>
      <c r="E130" s="54"/>
      <c r="F130" s="28"/>
    </row>
    <row r="131" spans="1:6" ht="12.75" customHeight="1">
      <c r="A131" s="65">
        <f t="shared" ref="A131:A162" si="12">A130+1</f>
        <v>40952</v>
      </c>
      <c r="B131" s="68"/>
      <c r="C131" s="50" t="str">
        <f t="shared" si="11"/>
        <v/>
      </c>
      <c r="D131" s="55" t="str">
        <f t="shared" ref="D131:D162" si="13">IFERROR(IF((B131&gt;0),(D130+1),""),1)</f>
        <v/>
      </c>
      <c r="E131" s="54"/>
      <c r="F131" s="28"/>
    </row>
    <row r="132" spans="1:6" ht="12.75" customHeight="1">
      <c r="A132" s="65">
        <f t="shared" si="12"/>
        <v>40953</v>
      </c>
      <c r="B132" s="68"/>
      <c r="C132" s="50" t="str">
        <f t="shared" si="11"/>
        <v/>
      </c>
      <c r="D132" s="55" t="str">
        <f t="shared" si="13"/>
        <v/>
      </c>
      <c r="E132" s="54"/>
      <c r="F132" s="28"/>
    </row>
    <row r="133" spans="1:6" ht="12.75" customHeight="1">
      <c r="A133" s="65">
        <f t="shared" si="12"/>
        <v>40954</v>
      </c>
      <c r="B133" s="68"/>
      <c r="C133" s="50" t="str">
        <f t="shared" si="11"/>
        <v/>
      </c>
      <c r="D133" s="55" t="str">
        <f t="shared" si="13"/>
        <v/>
      </c>
      <c r="E133" s="54"/>
      <c r="F133" s="28"/>
    </row>
    <row r="134" spans="1:6" ht="12.75" customHeight="1">
      <c r="A134" s="65">
        <f t="shared" si="12"/>
        <v>40955</v>
      </c>
      <c r="B134" s="68"/>
      <c r="C134" s="50" t="str">
        <f t="shared" si="11"/>
        <v/>
      </c>
      <c r="D134" s="55" t="str">
        <f t="shared" si="13"/>
        <v/>
      </c>
      <c r="E134" s="54"/>
      <c r="F134" s="28"/>
    </row>
    <row r="135" spans="1:6" ht="12.75" customHeight="1">
      <c r="A135" s="65">
        <f t="shared" si="12"/>
        <v>40956</v>
      </c>
      <c r="B135" s="68"/>
      <c r="C135" s="50" t="str">
        <f t="shared" si="11"/>
        <v/>
      </c>
      <c r="D135" s="55" t="str">
        <f t="shared" si="13"/>
        <v/>
      </c>
      <c r="E135" s="54"/>
      <c r="F135" s="28"/>
    </row>
    <row r="136" spans="1:6" ht="12.75" customHeight="1">
      <c r="A136" s="65">
        <f t="shared" si="12"/>
        <v>40957</v>
      </c>
      <c r="B136" s="68"/>
      <c r="C136" s="50" t="str">
        <f t="shared" si="11"/>
        <v/>
      </c>
      <c r="D136" s="55" t="str">
        <f t="shared" si="13"/>
        <v/>
      </c>
      <c r="E136" s="54"/>
      <c r="F136" s="28"/>
    </row>
    <row r="137" spans="1:6" ht="12.75" customHeight="1">
      <c r="A137" s="65">
        <f t="shared" si="12"/>
        <v>40958</v>
      </c>
      <c r="B137" s="68"/>
      <c r="C137" s="50" t="str">
        <f t="shared" si="11"/>
        <v/>
      </c>
      <c r="D137" s="55" t="str">
        <f t="shared" si="13"/>
        <v/>
      </c>
      <c r="E137" s="54"/>
      <c r="F137" s="28"/>
    </row>
    <row r="138" spans="1:6" ht="12.75" customHeight="1">
      <c r="A138" s="65">
        <f t="shared" si="12"/>
        <v>40959</v>
      </c>
      <c r="B138" s="68"/>
      <c r="C138" s="50" t="str">
        <f t="shared" si="11"/>
        <v/>
      </c>
      <c r="D138" s="55" t="str">
        <f t="shared" si="13"/>
        <v/>
      </c>
      <c r="E138" s="54"/>
      <c r="F138" s="28"/>
    </row>
    <row r="139" spans="1:6" ht="12.75" customHeight="1">
      <c r="A139" s="65">
        <f t="shared" si="12"/>
        <v>40960</v>
      </c>
      <c r="B139" s="68"/>
      <c r="C139" s="50" t="str">
        <f t="shared" ref="C139:C170" si="14">IF((B139&gt;0), IFERROR(AVERAGE(B130:B139),""), "")</f>
        <v/>
      </c>
      <c r="D139" s="55" t="str">
        <f t="shared" si="13"/>
        <v/>
      </c>
      <c r="E139" s="54"/>
      <c r="F139" s="28"/>
    </row>
    <row r="140" spans="1:6" ht="12.75" customHeight="1">
      <c r="A140" s="65">
        <f t="shared" si="12"/>
        <v>40961</v>
      </c>
      <c r="B140" s="68"/>
      <c r="C140" s="50" t="str">
        <f t="shared" si="14"/>
        <v/>
      </c>
      <c r="D140" s="55" t="str">
        <f t="shared" si="13"/>
        <v/>
      </c>
      <c r="E140" s="54"/>
      <c r="F140" s="28"/>
    </row>
    <row r="141" spans="1:6" ht="12.75" customHeight="1">
      <c r="A141" s="65">
        <f t="shared" si="12"/>
        <v>40962</v>
      </c>
      <c r="B141" s="68"/>
      <c r="C141" s="50" t="str">
        <f t="shared" si="14"/>
        <v/>
      </c>
      <c r="D141" s="55" t="str">
        <f t="shared" si="13"/>
        <v/>
      </c>
      <c r="E141" s="54"/>
      <c r="F141" s="28"/>
    </row>
    <row r="142" spans="1:6" ht="12.75" customHeight="1">
      <c r="A142" s="65">
        <f t="shared" si="12"/>
        <v>40963</v>
      </c>
      <c r="B142" s="68"/>
      <c r="C142" s="50" t="str">
        <f t="shared" si="14"/>
        <v/>
      </c>
      <c r="D142" s="55" t="str">
        <f t="shared" si="13"/>
        <v/>
      </c>
      <c r="E142" s="54"/>
      <c r="F142" s="28"/>
    </row>
    <row r="143" spans="1:6" ht="12.75" customHeight="1">
      <c r="A143" s="65">
        <f t="shared" si="12"/>
        <v>40964</v>
      </c>
      <c r="B143" s="68"/>
      <c r="C143" s="50" t="str">
        <f t="shared" si="14"/>
        <v/>
      </c>
      <c r="D143" s="55" t="str">
        <f t="shared" si="13"/>
        <v/>
      </c>
      <c r="E143" s="54"/>
      <c r="F143" s="28"/>
    </row>
    <row r="144" spans="1:6" ht="12.75" customHeight="1">
      <c r="A144" s="65">
        <f t="shared" si="12"/>
        <v>40965</v>
      </c>
      <c r="B144" s="68"/>
      <c r="C144" s="50" t="str">
        <f t="shared" si="14"/>
        <v/>
      </c>
      <c r="D144" s="55" t="str">
        <f t="shared" si="13"/>
        <v/>
      </c>
      <c r="E144" s="54"/>
      <c r="F144" s="28"/>
    </row>
    <row r="145" spans="1:6" ht="12.75" customHeight="1">
      <c r="A145" s="65">
        <f t="shared" si="12"/>
        <v>40966</v>
      </c>
      <c r="B145" s="68"/>
      <c r="C145" s="50" t="str">
        <f t="shared" si="14"/>
        <v/>
      </c>
      <c r="D145" s="55" t="str">
        <f t="shared" si="13"/>
        <v/>
      </c>
      <c r="E145" s="54"/>
      <c r="F145" s="28"/>
    </row>
    <row r="146" spans="1:6" ht="12.75" customHeight="1">
      <c r="A146" s="65">
        <f t="shared" si="12"/>
        <v>40967</v>
      </c>
      <c r="B146" s="68"/>
      <c r="C146" s="50" t="str">
        <f t="shared" si="14"/>
        <v/>
      </c>
      <c r="D146" s="55" t="str">
        <f t="shared" si="13"/>
        <v/>
      </c>
      <c r="E146" s="54"/>
      <c r="F146" s="28"/>
    </row>
    <row r="147" spans="1:6" ht="12.75" customHeight="1">
      <c r="A147" s="65">
        <f t="shared" si="12"/>
        <v>40968</v>
      </c>
      <c r="B147" s="68"/>
      <c r="C147" s="50" t="str">
        <f t="shared" si="14"/>
        <v/>
      </c>
      <c r="D147" s="55" t="str">
        <f t="shared" si="13"/>
        <v/>
      </c>
      <c r="E147" s="54"/>
      <c r="F147" s="28"/>
    </row>
    <row r="148" spans="1:6" ht="12.75" customHeight="1">
      <c r="A148" s="65">
        <f t="shared" si="12"/>
        <v>40969</v>
      </c>
      <c r="B148" s="68"/>
      <c r="C148" s="50" t="str">
        <f t="shared" si="14"/>
        <v/>
      </c>
      <c r="D148" s="55" t="str">
        <f t="shared" si="13"/>
        <v/>
      </c>
      <c r="E148" s="54"/>
      <c r="F148" s="28"/>
    </row>
    <row r="149" spans="1:6" ht="12.75" customHeight="1">
      <c r="A149" s="65">
        <f t="shared" si="12"/>
        <v>40970</v>
      </c>
      <c r="B149" s="68"/>
      <c r="C149" s="50" t="str">
        <f t="shared" si="14"/>
        <v/>
      </c>
      <c r="D149" s="55" t="str">
        <f t="shared" si="13"/>
        <v/>
      </c>
      <c r="E149" s="54"/>
      <c r="F149" s="28"/>
    </row>
    <row r="150" spans="1:6" ht="12.75" customHeight="1">
      <c r="A150" s="65">
        <f t="shared" si="12"/>
        <v>40971</v>
      </c>
      <c r="B150" s="68"/>
      <c r="C150" s="50" t="str">
        <f t="shared" si="14"/>
        <v/>
      </c>
      <c r="D150" s="55" t="str">
        <f t="shared" si="13"/>
        <v/>
      </c>
      <c r="E150" s="54"/>
      <c r="F150" s="28"/>
    </row>
    <row r="151" spans="1:6" ht="12.75" customHeight="1">
      <c r="A151" s="65">
        <f t="shared" si="12"/>
        <v>40972</v>
      </c>
      <c r="B151" s="68"/>
      <c r="C151" s="50" t="str">
        <f t="shared" si="14"/>
        <v/>
      </c>
      <c r="D151" s="55" t="str">
        <f t="shared" si="13"/>
        <v/>
      </c>
      <c r="E151" s="54"/>
      <c r="F151" s="28"/>
    </row>
    <row r="152" spans="1:6" ht="12.75" customHeight="1">
      <c r="A152" s="65">
        <f t="shared" si="12"/>
        <v>40973</v>
      </c>
      <c r="B152" s="68"/>
      <c r="C152" s="50" t="str">
        <f t="shared" si="14"/>
        <v/>
      </c>
      <c r="D152" s="55" t="str">
        <f t="shared" si="13"/>
        <v/>
      </c>
      <c r="E152" s="54"/>
      <c r="F152" s="28"/>
    </row>
    <row r="153" spans="1:6" ht="12.75" customHeight="1">
      <c r="A153" s="65">
        <f t="shared" si="12"/>
        <v>40974</v>
      </c>
      <c r="B153" s="68"/>
      <c r="C153" s="50" t="str">
        <f t="shared" si="14"/>
        <v/>
      </c>
      <c r="D153" s="55" t="str">
        <f t="shared" si="13"/>
        <v/>
      </c>
      <c r="E153" s="54"/>
      <c r="F153" s="28"/>
    </row>
    <row r="154" spans="1:6" ht="12.75" customHeight="1">
      <c r="A154" s="65">
        <f t="shared" si="12"/>
        <v>40975</v>
      </c>
      <c r="B154" s="68"/>
      <c r="C154" s="50" t="str">
        <f t="shared" si="14"/>
        <v/>
      </c>
      <c r="D154" s="55" t="str">
        <f t="shared" si="13"/>
        <v/>
      </c>
      <c r="E154" s="54"/>
      <c r="F154" s="28"/>
    </row>
    <row r="155" spans="1:6" ht="12.75" customHeight="1">
      <c r="A155" s="65">
        <f t="shared" si="12"/>
        <v>40976</v>
      </c>
      <c r="B155" s="68"/>
      <c r="C155" s="50" t="str">
        <f t="shared" si="14"/>
        <v/>
      </c>
      <c r="D155" s="55" t="str">
        <f t="shared" si="13"/>
        <v/>
      </c>
      <c r="E155" s="54"/>
      <c r="F155" s="28"/>
    </row>
    <row r="156" spans="1:6" ht="12.75" customHeight="1">
      <c r="A156" s="65">
        <f t="shared" si="12"/>
        <v>40977</v>
      </c>
      <c r="B156" s="68"/>
      <c r="C156" s="50" t="str">
        <f t="shared" si="14"/>
        <v/>
      </c>
      <c r="D156" s="55" t="str">
        <f t="shared" si="13"/>
        <v/>
      </c>
      <c r="E156" s="54"/>
      <c r="F156" s="28"/>
    </row>
    <row r="157" spans="1:6" ht="12.75" customHeight="1">
      <c r="A157" s="65">
        <f t="shared" si="12"/>
        <v>40978</v>
      </c>
      <c r="B157" s="68"/>
      <c r="C157" s="50" t="str">
        <f t="shared" si="14"/>
        <v/>
      </c>
      <c r="D157" s="55" t="str">
        <f t="shared" si="13"/>
        <v/>
      </c>
      <c r="E157" s="54"/>
      <c r="F157" s="28"/>
    </row>
    <row r="158" spans="1:6" ht="12.75" customHeight="1">
      <c r="A158" s="65">
        <f t="shared" si="12"/>
        <v>40979</v>
      </c>
      <c r="B158" s="68"/>
      <c r="C158" s="50" t="str">
        <f t="shared" si="14"/>
        <v/>
      </c>
      <c r="D158" s="55" t="str">
        <f t="shared" si="13"/>
        <v/>
      </c>
      <c r="E158" s="54"/>
      <c r="F158" s="28"/>
    </row>
    <row r="159" spans="1:6" ht="12.75" customHeight="1">
      <c r="A159" s="65">
        <f t="shared" si="12"/>
        <v>40980</v>
      </c>
      <c r="B159" s="68"/>
      <c r="C159" s="50" t="str">
        <f t="shared" si="14"/>
        <v/>
      </c>
      <c r="D159" s="55" t="str">
        <f t="shared" si="13"/>
        <v/>
      </c>
      <c r="E159" s="54"/>
      <c r="F159" s="28"/>
    </row>
    <row r="160" spans="1:6" ht="12.75" customHeight="1">
      <c r="A160" s="65">
        <f t="shared" si="12"/>
        <v>40981</v>
      </c>
      <c r="B160" s="68"/>
      <c r="C160" s="50" t="str">
        <f t="shared" si="14"/>
        <v/>
      </c>
      <c r="D160" s="55" t="str">
        <f t="shared" si="13"/>
        <v/>
      </c>
      <c r="E160" s="54"/>
      <c r="F160" s="28"/>
    </row>
    <row r="161" spans="1:6" ht="12.75" customHeight="1">
      <c r="A161" s="65">
        <f t="shared" si="12"/>
        <v>40982</v>
      </c>
      <c r="B161" s="68"/>
      <c r="C161" s="50" t="str">
        <f t="shared" si="14"/>
        <v/>
      </c>
      <c r="D161" s="55" t="str">
        <f t="shared" si="13"/>
        <v/>
      </c>
      <c r="E161" s="54"/>
      <c r="F161" s="28"/>
    </row>
    <row r="162" spans="1:6" ht="12.75" customHeight="1">
      <c r="A162" s="65">
        <f t="shared" si="12"/>
        <v>40983</v>
      </c>
      <c r="B162" s="68"/>
      <c r="C162" s="50" t="str">
        <f t="shared" si="14"/>
        <v/>
      </c>
      <c r="D162" s="55" t="str">
        <f t="shared" si="13"/>
        <v/>
      </c>
      <c r="E162" s="54"/>
      <c r="F162" s="28"/>
    </row>
    <row r="163" spans="1:6" ht="12.75" customHeight="1">
      <c r="A163" s="65">
        <f t="shared" ref="A163:A194" si="15">A162+1</f>
        <v>40984</v>
      </c>
      <c r="B163" s="68"/>
      <c r="C163" s="50" t="str">
        <f t="shared" si="14"/>
        <v/>
      </c>
      <c r="D163" s="55" t="str">
        <f t="shared" ref="D163:D194" si="16">IFERROR(IF((B163&gt;0),(D162+1),""),1)</f>
        <v/>
      </c>
      <c r="E163" s="54"/>
      <c r="F163" s="28"/>
    </row>
    <row r="164" spans="1:6" ht="12.75" customHeight="1">
      <c r="A164" s="65">
        <f t="shared" si="15"/>
        <v>40985</v>
      </c>
      <c r="B164" s="68"/>
      <c r="C164" s="50" t="str">
        <f t="shared" si="14"/>
        <v/>
      </c>
      <c r="D164" s="55" t="str">
        <f t="shared" si="16"/>
        <v/>
      </c>
      <c r="E164" s="54"/>
      <c r="F164" s="28"/>
    </row>
    <row r="165" spans="1:6" ht="12.75" customHeight="1">
      <c r="A165" s="65">
        <f t="shared" si="15"/>
        <v>40986</v>
      </c>
      <c r="B165" s="68"/>
      <c r="C165" s="50" t="str">
        <f t="shared" si="14"/>
        <v/>
      </c>
      <c r="D165" s="55" t="str">
        <f t="shared" si="16"/>
        <v/>
      </c>
      <c r="E165" s="54"/>
      <c r="F165" s="28"/>
    </row>
    <row r="166" spans="1:6" ht="12.75" customHeight="1">
      <c r="A166" s="65">
        <f t="shared" si="15"/>
        <v>40987</v>
      </c>
      <c r="B166" s="68"/>
      <c r="C166" s="50" t="str">
        <f t="shared" si="14"/>
        <v/>
      </c>
      <c r="D166" s="55" t="str">
        <f t="shared" si="16"/>
        <v/>
      </c>
      <c r="E166" s="54"/>
      <c r="F166" s="28"/>
    </row>
    <row r="167" spans="1:6" ht="12.75" customHeight="1">
      <c r="A167" s="65">
        <f t="shared" si="15"/>
        <v>40988</v>
      </c>
      <c r="B167" s="68"/>
      <c r="C167" s="50" t="str">
        <f t="shared" si="14"/>
        <v/>
      </c>
      <c r="D167" s="55" t="str">
        <f t="shared" si="16"/>
        <v/>
      </c>
      <c r="E167" s="54"/>
      <c r="F167" s="28"/>
    </row>
    <row r="168" spans="1:6" ht="12.75" customHeight="1">
      <c r="A168" s="65">
        <f t="shared" si="15"/>
        <v>40989</v>
      </c>
      <c r="B168" s="68"/>
      <c r="C168" s="50" t="str">
        <f t="shared" si="14"/>
        <v/>
      </c>
      <c r="D168" s="55" t="str">
        <f t="shared" si="16"/>
        <v/>
      </c>
      <c r="E168" s="54"/>
      <c r="F168" s="28"/>
    </row>
    <row r="169" spans="1:6" ht="12.75" customHeight="1">
      <c r="A169" s="65">
        <f t="shared" si="15"/>
        <v>40990</v>
      </c>
      <c r="B169" s="68"/>
      <c r="C169" s="50" t="str">
        <f t="shared" si="14"/>
        <v/>
      </c>
      <c r="D169" s="55" t="str">
        <f t="shared" si="16"/>
        <v/>
      </c>
      <c r="E169" s="54"/>
      <c r="F169" s="28"/>
    </row>
    <row r="170" spans="1:6" ht="12.75" customHeight="1">
      <c r="A170" s="65">
        <f t="shared" si="15"/>
        <v>40991</v>
      </c>
      <c r="B170" s="68"/>
      <c r="C170" s="50" t="str">
        <f t="shared" si="14"/>
        <v/>
      </c>
      <c r="D170" s="55" t="str">
        <f t="shared" si="16"/>
        <v/>
      </c>
      <c r="E170" s="54"/>
      <c r="F170" s="28"/>
    </row>
    <row r="171" spans="1:6" ht="12.75" customHeight="1">
      <c r="A171" s="65">
        <f t="shared" si="15"/>
        <v>40992</v>
      </c>
      <c r="B171" s="68"/>
      <c r="C171" s="50" t="str">
        <f t="shared" ref="C171:C202" si="17">IF((B171&gt;0), IFERROR(AVERAGE(B162:B171),""), "")</f>
        <v/>
      </c>
      <c r="D171" s="55" t="str">
        <f t="shared" si="16"/>
        <v/>
      </c>
      <c r="E171" s="54"/>
      <c r="F171" s="28"/>
    </row>
    <row r="172" spans="1:6" ht="12.75" customHeight="1">
      <c r="A172" s="65">
        <f t="shared" si="15"/>
        <v>40993</v>
      </c>
      <c r="B172" s="68"/>
      <c r="C172" s="50" t="str">
        <f t="shared" si="17"/>
        <v/>
      </c>
      <c r="D172" s="55" t="str">
        <f t="shared" si="16"/>
        <v/>
      </c>
      <c r="E172" s="54"/>
      <c r="F172" s="28"/>
    </row>
    <row r="173" spans="1:6" ht="12.75" customHeight="1">
      <c r="A173" s="65">
        <f t="shared" si="15"/>
        <v>40994</v>
      </c>
      <c r="B173" s="68"/>
      <c r="C173" s="50" t="str">
        <f t="shared" si="17"/>
        <v/>
      </c>
      <c r="D173" s="55" t="str">
        <f t="shared" si="16"/>
        <v/>
      </c>
      <c r="E173" s="54"/>
      <c r="F173" s="28"/>
    </row>
    <row r="174" spans="1:6" ht="12.75" customHeight="1">
      <c r="A174" s="65">
        <f t="shared" si="15"/>
        <v>40995</v>
      </c>
      <c r="B174" s="68"/>
      <c r="C174" s="50" t="str">
        <f t="shared" si="17"/>
        <v/>
      </c>
      <c r="D174" s="55" t="str">
        <f t="shared" si="16"/>
        <v/>
      </c>
      <c r="E174" s="54"/>
      <c r="F174" s="28"/>
    </row>
    <row r="175" spans="1:6" ht="12.75" customHeight="1">
      <c r="A175" s="65">
        <f t="shared" si="15"/>
        <v>40996</v>
      </c>
      <c r="B175" s="68"/>
      <c r="C175" s="50" t="str">
        <f t="shared" si="17"/>
        <v/>
      </c>
      <c r="D175" s="55" t="str">
        <f t="shared" si="16"/>
        <v/>
      </c>
      <c r="E175" s="54"/>
      <c r="F175" s="28"/>
    </row>
    <row r="176" spans="1:6" ht="12.75" customHeight="1">
      <c r="A176" s="65">
        <f t="shared" si="15"/>
        <v>40997</v>
      </c>
      <c r="B176" s="68"/>
      <c r="C176" s="50" t="str">
        <f t="shared" si="17"/>
        <v/>
      </c>
      <c r="D176" s="55" t="str">
        <f t="shared" si="16"/>
        <v/>
      </c>
      <c r="E176" s="54"/>
      <c r="F176" s="28"/>
    </row>
    <row r="177" spans="1:6" ht="12.75" customHeight="1">
      <c r="A177" s="65">
        <f t="shared" si="15"/>
        <v>40998</v>
      </c>
      <c r="B177" s="68"/>
      <c r="C177" s="50" t="str">
        <f t="shared" si="17"/>
        <v/>
      </c>
      <c r="D177" s="55" t="str">
        <f t="shared" si="16"/>
        <v/>
      </c>
      <c r="E177" s="54"/>
      <c r="F177" s="28"/>
    </row>
    <row r="178" spans="1:6" ht="12.75" customHeight="1">
      <c r="A178" s="65">
        <f t="shared" si="15"/>
        <v>40999</v>
      </c>
      <c r="B178" s="68"/>
      <c r="C178" s="50" t="str">
        <f t="shared" si="17"/>
        <v/>
      </c>
      <c r="D178" s="55" t="str">
        <f t="shared" si="16"/>
        <v/>
      </c>
      <c r="E178" s="54"/>
      <c r="F178" s="28"/>
    </row>
    <row r="179" spans="1:6" ht="12.75" customHeight="1">
      <c r="A179" s="65">
        <f t="shared" si="15"/>
        <v>41000</v>
      </c>
      <c r="B179" s="68"/>
      <c r="C179" s="50" t="str">
        <f t="shared" si="17"/>
        <v/>
      </c>
      <c r="D179" s="55" t="str">
        <f t="shared" si="16"/>
        <v/>
      </c>
      <c r="E179" s="54"/>
      <c r="F179" s="28"/>
    </row>
    <row r="180" spans="1:6" ht="12.75" customHeight="1">
      <c r="A180" s="65">
        <f t="shared" si="15"/>
        <v>41001</v>
      </c>
      <c r="B180" s="68"/>
      <c r="C180" s="50" t="str">
        <f t="shared" si="17"/>
        <v/>
      </c>
      <c r="D180" s="55" t="str">
        <f t="shared" si="16"/>
        <v/>
      </c>
      <c r="E180" s="54"/>
      <c r="F180" s="28"/>
    </row>
    <row r="181" spans="1:6" ht="12.75" customHeight="1">
      <c r="A181" s="65">
        <f t="shared" si="15"/>
        <v>41002</v>
      </c>
      <c r="B181" s="68"/>
      <c r="C181" s="50" t="str">
        <f t="shared" si="17"/>
        <v/>
      </c>
      <c r="D181" s="55" t="str">
        <f t="shared" si="16"/>
        <v/>
      </c>
      <c r="E181" s="54"/>
      <c r="F181" s="28"/>
    </row>
    <row r="182" spans="1:6" ht="12.75" customHeight="1">
      <c r="A182" s="65">
        <f t="shared" si="15"/>
        <v>41003</v>
      </c>
      <c r="B182" s="68"/>
      <c r="C182" s="50" t="str">
        <f t="shared" si="17"/>
        <v/>
      </c>
      <c r="D182" s="55" t="str">
        <f t="shared" si="16"/>
        <v/>
      </c>
      <c r="E182" s="54"/>
      <c r="F182" s="28"/>
    </row>
    <row r="183" spans="1:6" ht="12.75" customHeight="1">
      <c r="A183" s="65">
        <f t="shared" si="15"/>
        <v>41004</v>
      </c>
      <c r="B183" s="68"/>
      <c r="C183" s="50" t="str">
        <f t="shared" si="17"/>
        <v/>
      </c>
      <c r="D183" s="55" t="str">
        <f t="shared" si="16"/>
        <v/>
      </c>
      <c r="E183" s="54"/>
      <c r="F183" s="28"/>
    </row>
    <row r="184" spans="1:6" ht="12.75" customHeight="1">
      <c r="A184" s="65">
        <f t="shared" si="15"/>
        <v>41005</v>
      </c>
      <c r="B184" s="68"/>
      <c r="C184" s="50" t="str">
        <f t="shared" si="17"/>
        <v/>
      </c>
      <c r="D184" s="55" t="str">
        <f t="shared" si="16"/>
        <v/>
      </c>
      <c r="E184" s="54"/>
      <c r="F184" s="28"/>
    </row>
    <row r="185" spans="1:6" ht="12.75" customHeight="1">
      <c r="A185" s="65">
        <f t="shared" si="15"/>
        <v>41006</v>
      </c>
      <c r="B185" s="68"/>
      <c r="C185" s="50" t="str">
        <f t="shared" si="17"/>
        <v/>
      </c>
      <c r="D185" s="55" t="str">
        <f t="shared" si="16"/>
        <v/>
      </c>
      <c r="E185" s="54"/>
      <c r="F185" s="28"/>
    </row>
    <row r="186" spans="1:6" ht="12.75" customHeight="1">
      <c r="A186" s="65">
        <f t="shared" si="15"/>
        <v>41007</v>
      </c>
      <c r="B186" s="68"/>
      <c r="C186" s="50" t="str">
        <f t="shared" si="17"/>
        <v/>
      </c>
      <c r="D186" s="55" t="str">
        <f t="shared" si="16"/>
        <v/>
      </c>
      <c r="E186" s="54"/>
      <c r="F186" s="28"/>
    </row>
    <row r="187" spans="1:6" ht="12.75" customHeight="1">
      <c r="A187" s="65">
        <f t="shared" si="15"/>
        <v>41008</v>
      </c>
      <c r="B187" s="68"/>
      <c r="C187" s="50" t="str">
        <f t="shared" si="17"/>
        <v/>
      </c>
      <c r="D187" s="55" t="str">
        <f t="shared" si="16"/>
        <v/>
      </c>
      <c r="E187" s="54"/>
      <c r="F187" s="28"/>
    </row>
    <row r="188" spans="1:6" ht="12.75" customHeight="1">
      <c r="A188" s="65">
        <f t="shared" si="15"/>
        <v>41009</v>
      </c>
      <c r="B188" s="68"/>
      <c r="C188" s="50" t="str">
        <f t="shared" si="17"/>
        <v/>
      </c>
      <c r="D188" s="55" t="str">
        <f t="shared" si="16"/>
        <v/>
      </c>
      <c r="E188" s="54"/>
      <c r="F188" s="28"/>
    </row>
    <row r="189" spans="1:6" ht="12.75" customHeight="1">
      <c r="A189" s="65">
        <f t="shared" si="15"/>
        <v>41010</v>
      </c>
      <c r="B189" s="68"/>
      <c r="C189" s="50" t="str">
        <f t="shared" si="17"/>
        <v/>
      </c>
      <c r="D189" s="55" t="str">
        <f t="shared" si="16"/>
        <v/>
      </c>
      <c r="E189" s="54"/>
      <c r="F189" s="28"/>
    </row>
    <row r="190" spans="1:6" ht="12.75" customHeight="1">
      <c r="A190" s="65">
        <f t="shared" si="15"/>
        <v>41011</v>
      </c>
      <c r="B190" s="68"/>
      <c r="C190" s="50" t="str">
        <f t="shared" si="17"/>
        <v/>
      </c>
      <c r="D190" s="55" t="str">
        <f t="shared" si="16"/>
        <v/>
      </c>
      <c r="E190" s="54"/>
      <c r="F190" s="28"/>
    </row>
    <row r="191" spans="1:6" ht="12.75" customHeight="1">
      <c r="A191" s="65">
        <f t="shared" si="15"/>
        <v>41012</v>
      </c>
      <c r="B191" s="68"/>
      <c r="C191" s="50" t="str">
        <f t="shared" si="17"/>
        <v/>
      </c>
      <c r="D191" s="55" t="str">
        <f t="shared" si="16"/>
        <v/>
      </c>
      <c r="E191" s="54"/>
      <c r="F191" s="28"/>
    </row>
    <row r="192" spans="1:6" ht="12.75" customHeight="1">
      <c r="A192" s="65">
        <f t="shared" si="15"/>
        <v>41013</v>
      </c>
      <c r="B192" s="68"/>
      <c r="C192" s="50" t="str">
        <f t="shared" si="17"/>
        <v/>
      </c>
      <c r="D192" s="55" t="str">
        <f t="shared" si="16"/>
        <v/>
      </c>
      <c r="E192" s="54"/>
      <c r="F192" s="28"/>
    </row>
    <row r="193" spans="1:6" ht="12.75" customHeight="1">
      <c r="A193" s="65">
        <f t="shared" si="15"/>
        <v>41014</v>
      </c>
      <c r="B193" s="68"/>
      <c r="C193" s="50" t="str">
        <f t="shared" si="17"/>
        <v/>
      </c>
      <c r="D193" s="55" t="str">
        <f t="shared" si="16"/>
        <v/>
      </c>
      <c r="E193" s="54"/>
      <c r="F193" s="28"/>
    </row>
    <row r="194" spans="1:6" ht="12.75" customHeight="1">
      <c r="A194" s="65">
        <f t="shared" si="15"/>
        <v>41015</v>
      </c>
      <c r="B194" s="68"/>
      <c r="C194" s="50" t="str">
        <f t="shared" si="17"/>
        <v/>
      </c>
      <c r="D194" s="55" t="str">
        <f t="shared" si="16"/>
        <v/>
      </c>
      <c r="E194" s="54"/>
      <c r="F194" s="28"/>
    </row>
    <row r="195" spans="1:6" ht="12.75" customHeight="1">
      <c r="A195" s="65">
        <f t="shared" ref="A195:A200" si="18">A194+1</f>
        <v>41016</v>
      </c>
      <c r="B195" s="68"/>
      <c r="C195" s="50" t="str">
        <f t="shared" si="17"/>
        <v/>
      </c>
      <c r="D195" s="55" t="str">
        <f t="shared" ref="D195:D200" si="19">IFERROR(IF((B195&gt;0),(D194+1),""),1)</f>
        <v/>
      </c>
      <c r="E195" s="54"/>
      <c r="F195" s="28"/>
    </row>
    <row r="196" spans="1:6" ht="12.75" customHeight="1">
      <c r="A196" s="65">
        <f t="shared" si="18"/>
        <v>41017</v>
      </c>
      <c r="B196" s="68"/>
      <c r="C196" s="50" t="str">
        <f t="shared" si="17"/>
        <v/>
      </c>
      <c r="D196" s="55" t="str">
        <f t="shared" si="19"/>
        <v/>
      </c>
      <c r="E196" s="54"/>
      <c r="F196" s="28"/>
    </row>
    <row r="197" spans="1:6" ht="12.75" customHeight="1">
      <c r="A197" s="65">
        <f t="shared" si="18"/>
        <v>41018</v>
      </c>
      <c r="B197" s="68"/>
      <c r="C197" s="50" t="str">
        <f t="shared" si="17"/>
        <v/>
      </c>
      <c r="D197" s="55" t="str">
        <f t="shared" si="19"/>
        <v/>
      </c>
      <c r="E197" s="54"/>
      <c r="F197" s="28"/>
    </row>
    <row r="198" spans="1:6" ht="12.75" customHeight="1">
      <c r="A198" s="65">
        <f t="shared" si="18"/>
        <v>41019</v>
      </c>
      <c r="B198" s="68"/>
      <c r="C198" s="50" t="str">
        <f t="shared" si="17"/>
        <v/>
      </c>
      <c r="D198" s="55" t="str">
        <f t="shared" si="19"/>
        <v/>
      </c>
      <c r="E198" s="54"/>
      <c r="F198" s="28"/>
    </row>
    <row r="199" spans="1:6" ht="12.75" customHeight="1">
      <c r="A199" s="65">
        <f t="shared" si="18"/>
        <v>41020</v>
      </c>
      <c r="B199" s="68"/>
      <c r="C199" s="50" t="str">
        <f t="shared" si="17"/>
        <v/>
      </c>
      <c r="D199" s="55" t="str">
        <f t="shared" si="19"/>
        <v/>
      </c>
      <c r="E199" s="54"/>
      <c r="F199" s="28"/>
    </row>
    <row r="200" spans="1:6" ht="12.75" customHeight="1">
      <c r="A200" s="65">
        <f t="shared" si="18"/>
        <v>41021</v>
      </c>
      <c r="B200" s="35"/>
      <c r="C200" s="50" t="str">
        <f t="shared" si="17"/>
        <v/>
      </c>
      <c r="D200" s="55" t="str">
        <f t="shared" si="19"/>
        <v/>
      </c>
      <c r="E200" s="54"/>
      <c r="F200" s="28"/>
    </row>
  </sheetData>
  <conditionalFormatting sqref="B2 B7 B12 B17 B22">
    <cfRule type="containsBlanks" dxfId="11" priority="1" stopIfTrue="1">
      <formula>LEN(TRIM(B2))=0</formula>
    </cfRule>
    <cfRule type="cellIs" dxfId="10" priority="2" stopIfTrue="1" operator="notEqual">
      <formula>0</formula>
    </cfRule>
  </conditionalFormatting>
  <conditionalFormatting sqref="B1 B3 B4 B5 B6 B8 B9 B10 B11 B13 B14 B15 B16 B18 B19 B20 B21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cfRule type="containsBlanks" dxfId="9" priority="3" stopIfTrue="1">
      <formula>LEN(TRIM(B1))=0</formula>
    </cfRule>
    <cfRule type="cellIs" dxfId="8" priority="4" stopIfTrue="1" operator="notEqual">
      <formula>0</formula>
    </cfRule>
    <cfRule type="timePeriod" dxfId="7" priority="5" stopIfTrue="1" timePeriod="today">
      <formula>FLOOR(B1,1)=TODAY()</formula>
    </cfRule>
  </conditionalFormatting>
  <conditionalFormatting sqref="A1 A2 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cfRule type="timePeriod" dxfId="6" priority="6" stopIfTrue="1" timePeriod="today">
      <formula>FLOOR(A1,1)=TODAY()</formula>
    </cfRule>
  </conditionalFormatting>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workbookViewId="0"/>
  </sheetViews>
  <sheetFormatPr baseColWidth="10" defaultColWidth="17.1640625" defaultRowHeight="12.75" customHeight="1" x14ac:dyDescent="0"/>
  <cols>
    <col min="1" max="1" width="3.83203125" customWidth="1"/>
    <col min="5" max="5" width="48.5" customWidth="1"/>
    <col min="6" max="6" width="42.6640625" customWidth="1"/>
    <col min="7" max="7" width="29.83203125" customWidth="1"/>
  </cols>
  <sheetData>
    <row r="1" spans="1:21">
      <c r="A1" s="31"/>
      <c r="B1" s="31"/>
      <c r="C1" s="31"/>
      <c r="D1" s="31"/>
      <c r="E1" s="31"/>
      <c r="F1" s="31"/>
      <c r="G1" s="31"/>
      <c r="H1" s="31"/>
      <c r="I1" s="31"/>
      <c r="J1" s="31"/>
      <c r="K1" s="31"/>
      <c r="L1" s="31"/>
      <c r="M1" s="31"/>
      <c r="N1" s="31"/>
      <c r="O1" s="31"/>
      <c r="P1" s="31"/>
      <c r="Q1" s="31"/>
      <c r="R1" s="31"/>
      <c r="S1" s="31"/>
      <c r="T1" s="31"/>
      <c r="U1" s="31"/>
    </row>
    <row r="2" spans="1:21">
      <c r="A2" s="31"/>
      <c r="B2" s="21"/>
      <c r="C2" s="21"/>
      <c r="D2" s="31"/>
      <c r="E2" s="31"/>
      <c r="F2" s="31"/>
      <c r="G2" s="31"/>
      <c r="H2" s="31"/>
      <c r="I2" s="31"/>
      <c r="J2" s="31"/>
      <c r="K2" s="31"/>
      <c r="L2" s="31"/>
      <c r="M2" s="31"/>
      <c r="N2" s="31"/>
      <c r="O2" s="31"/>
      <c r="P2" s="31"/>
      <c r="Q2" s="31"/>
      <c r="R2" s="31"/>
      <c r="S2" s="31"/>
      <c r="T2" s="31"/>
      <c r="U2" s="31"/>
    </row>
    <row r="3" spans="1:21">
      <c r="A3" s="29"/>
      <c r="B3" s="33" t="s">
        <v>7</v>
      </c>
      <c r="C3" s="43">
        <v>150</v>
      </c>
      <c r="D3" s="8"/>
      <c r="E3" s="31"/>
      <c r="F3" s="31"/>
      <c r="G3" s="31"/>
      <c r="H3" s="31"/>
      <c r="I3" s="31"/>
      <c r="J3" s="31"/>
      <c r="K3" s="31"/>
      <c r="L3" s="31"/>
      <c r="M3" s="31"/>
      <c r="N3" s="31"/>
      <c r="O3" s="31"/>
      <c r="P3" s="31"/>
      <c r="Q3" s="31"/>
      <c r="R3" s="31"/>
      <c r="S3" s="31"/>
      <c r="T3" s="31"/>
      <c r="U3" s="31"/>
    </row>
    <row r="4" spans="1:21">
      <c r="A4" s="29"/>
      <c r="B4" s="69" t="s">
        <v>8</v>
      </c>
      <c r="C4" s="46">
        <f>(5*12)+11</f>
        <v>71</v>
      </c>
      <c r="D4" s="8"/>
      <c r="E4" s="31"/>
      <c r="F4" s="31"/>
      <c r="G4" s="31"/>
      <c r="H4" s="31"/>
      <c r="I4" s="31"/>
      <c r="J4" s="31"/>
      <c r="K4" s="31"/>
      <c r="L4" s="31"/>
      <c r="M4" s="31"/>
      <c r="N4" s="31"/>
      <c r="O4" s="31"/>
      <c r="P4" s="31"/>
      <c r="Q4" s="31"/>
      <c r="R4" s="31"/>
      <c r="S4" s="31"/>
      <c r="T4" s="31"/>
      <c r="U4" s="31"/>
    </row>
    <row r="5" spans="1:21">
      <c r="A5" s="31"/>
      <c r="B5" s="34" t="s">
        <v>9</v>
      </c>
      <c r="C5" s="62">
        <f>(C3/(C4^2))*703</f>
        <v>20.918468557825829</v>
      </c>
      <c r="D5" s="31"/>
      <c r="E5" s="31" t="s">
        <v>10</v>
      </c>
      <c r="F5" t="s">
        <v>11</v>
      </c>
      <c r="G5" s="31" t="s">
        <v>12</v>
      </c>
      <c r="H5" s="31"/>
      <c r="I5" s="31"/>
      <c r="J5" s="31"/>
      <c r="K5" s="31"/>
      <c r="L5" s="31"/>
      <c r="M5" s="31"/>
      <c r="N5" s="31"/>
      <c r="O5" s="31"/>
      <c r="P5" s="31"/>
      <c r="Q5" s="31"/>
      <c r="R5" s="31"/>
      <c r="S5" s="31"/>
      <c r="T5" s="31"/>
      <c r="U5" s="31"/>
    </row>
    <row r="6" spans="1:21">
      <c r="A6" s="31"/>
      <c r="B6" s="21"/>
      <c r="C6" s="21"/>
      <c r="D6" s="31"/>
      <c r="E6" s="31"/>
      <c r="F6" s="31"/>
      <c r="G6" s="31"/>
      <c r="H6" s="31"/>
      <c r="I6" s="31"/>
      <c r="J6" s="31"/>
      <c r="K6" s="31"/>
      <c r="L6" s="31"/>
      <c r="M6" s="31"/>
      <c r="N6" s="31"/>
      <c r="O6" s="31"/>
      <c r="P6" s="31"/>
      <c r="Q6" s="31"/>
      <c r="R6" s="31"/>
      <c r="S6" s="31"/>
      <c r="T6" s="31"/>
      <c r="U6" s="31"/>
    </row>
    <row r="7" spans="1:21">
      <c r="A7" s="29"/>
      <c r="B7" s="17" t="s">
        <v>13</v>
      </c>
      <c r="C7" s="2" t="s">
        <v>14</v>
      </c>
      <c r="D7" s="8"/>
      <c r="E7" s="31"/>
      <c r="F7" s="31"/>
      <c r="G7" s="31"/>
      <c r="H7" s="31"/>
      <c r="I7" s="31"/>
      <c r="J7" s="31"/>
      <c r="K7" s="31"/>
      <c r="L7" s="31"/>
      <c r="M7" s="31"/>
      <c r="N7" s="31"/>
      <c r="O7" s="31"/>
      <c r="P7" s="31"/>
      <c r="Q7" s="31"/>
      <c r="R7" s="31"/>
      <c r="S7" s="31"/>
      <c r="T7" s="31"/>
      <c r="U7" s="31"/>
    </row>
    <row r="8" spans="1:21">
      <c r="A8" s="29"/>
      <c r="B8" s="8">
        <v>18.5</v>
      </c>
      <c r="C8" s="44">
        <f>(B8/703)*($C$4^2)</f>
        <v>132.65789473684211</v>
      </c>
      <c r="D8" s="19"/>
      <c r="E8" s="8" t="s">
        <v>15</v>
      </c>
      <c r="F8" s="31"/>
      <c r="G8" s="31" t="s">
        <v>16</v>
      </c>
      <c r="H8" s="31"/>
      <c r="I8" s="31"/>
      <c r="J8" s="31"/>
      <c r="K8" s="31"/>
      <c r="L8" s="31"/>
      <c r="M8" s="31"/>
      <c r="N8" s="31"/>
      <c r="O8" s="31"/>
      <c r="P8" s="31"/>
      <c r="Q8" s="31"/>
      <c r="R8" s="31"/>
      <c r="S8" s="31"/>
      <c r="T8" s="31"/>
      <c r="U8" s="31"/>
    </row>
    <row r="9" spans="1:21">
      <c r="A9" s="29"/>
      <c r="B9" s="8">
        <v>21</v>
      </c>
      <c r="C9" s="44">
        <f>(B9/703)*($C$4^2)</f>
        <v>150.58463726884779</v>
      </c>
      <c r="D9" s="19"/>
      <c r="E9" s="8"/>
      <c r="F9" s="31"/>
      <c r="G9" s="31"/>
      <c r="H9" s="31"/>
      <c r="I9" s="31"/>
      <c r="J9" s="31"/>
      <c r="K9" s="31"/>
      <c r="L9" s="31"/>
      <c r="M9" s="31"/>
      <c r="N9" s="31"/>
      <c r="O9" s="31"/>
      <c r="P9" s="31"/>
      <c r="Q9" s="31"/>
      <c r="R9" s="31"/>
      <c r="S9" s="31"/>
      <c r="T9" s="31"/>
      <c r="U9" s="31"/>
    </row>
    <row r="10" spans="1:21">
      <c r="A10" s="29"/>
      <c r="B10" s="69">
        <v>25</v>
      </c>
      <c r="C10" s="26">
        <f>(B10/703)*($C$4^2)</f>
        <v>179.2674253200569</v>
      </c>
      <c r="D10" s="19"/>
      <c r="E10" s="8"/>
      <c r="F10" s="31"/>
      <c r="G10" s="31"/>
      <c r="H10" s="31"/>
      <c r="I10" s="31"/>
      <c r="J10" s="31"/>
      <c r="K10" s="31"/>
      <c r="L10" s="31"/>
      <c r="M10" s="31"/>
      <c r="N10" s="31"/>
      <c r="O10" s="31"/>
      <c r="P10" s="31"/>
      <c r="Q10" s="31"/>
      <c r="R10" s="31"/>
      <c r="S10" s="31"/>
      <c r="T10" s="31"/>
      <c r="U10" s="31"/>
    </row>
    <row r="11" spans="1:21">
      <c r="A11" s="31"/>
      <c r="B11" s="4"/>
      <c r="C11" s="4"/>
      <c r="D11" s="31"/>
      <c r="E11" s="31"/>
      <c r="F11" s="31"/>
      <c r="G11" s="31"/>
      <c r="H11" s="31"/>
      <c r="I11" s="31"/>
      <c r="J11" s="31"/>
      <c r="K11" s="31"/>
      <c r="L11" s="31"/>
      <c r="M11" s="31"/>
      <c r="N11" s="31"/>
      <c r="O11" s="31"/>
      <c r="P11" s="31"/>
      <c r="Q11" s="31"/>
      <c r="R11" s="31"/>
      <c r="S11" s="31"/>
      <c r="T11" s="31"/>
      <c r="U11" s="31"/>
    </row>
    <row r="12" spans="1:21">
      <c r="A12" s="29"/>
      <c r="B12" s="33" t="s">
        <v>17</v>
      </c>
      <c r="C12" s="25">
        <v>145</v>
      </c>
      <c r="D12" s="8"/>
      <c r="E12" s="31" t="s">
        <v>18</v>
      </c>
      <c r="F12" s="31"/>
      <c r="G12" s="31"/>
      <c r="H12" s="31"/>
      <c r="I12" s="31"/>
      <c r="J12" s="31"/>
      <c r="K12" s="31"/>
      <c r="L12" s="31"/>
      <c r="M12" s="31"/>
      <c r="N12" s="31"/>
      <c r="O12" s="31"/>
      <c r="P12" s="31"/>
      <c r="Q12" s="31"/>
      <c r="R12" s="31"/>
      <c r="S12" s="31"/>
      <c r="T12" s="31"/>
      <c r="U12" s="31"/>
    </row>
    <row r="13" spans="1:21">
      <c r="A13" s="29"/>
      <c r="B13" s="69" t="s">
        <v>19</v>
      </c>
      <c r="C13" s="64">
        <f>IFERROR(((C12/(C4^2))*703),".")</f>
        <v>20.221186272564967</v>
      </c>
      <c r="D13" s="8"/>
      <c r="E13" s="31"/>
      <c r="F13" s="31"/>
      <c r="G13" s="31"/>
      <c r="H13" s="31"/>
      <c r="I13" s="31"/>
      <c r="J13" s="31"/>
      <c r="K13" s="31"/>
      <c r="L13" s="31"/>
      <c r="M13" s="31"/>
      <c r="N13" s="31"/>
      <c r="O13" s="31"/>
      <c r="P13" s="31"/>
      <c r="Q13" s="31"/>
      <c r="R13" s="31"/>
      <c r="S13" s="31"/>
      <c r="T13" s="31"/>
      <c r="U13" s="31"/>
    </row>
    <row r="14" spans="1:21">
      <c r="A14" s="31"/>
      <c r="B14" s="34"/>
      <c r="C14" s="34"/>
      <c r="D14" s="31"/>
      <c r="E14" s="31"/>
      <c r="F14" s="31"/>
      <c r="G14" s="31"/>
      <c r="H14" s="31"/>
      <c r="I14" s="31"/>
      <c r="J14" s="31"/>
      <c r="K14" s="31"/>
      <c r="L14" s="31"/>
      <c r="M14" s="31"/>
      <c r="N14" s="31"/>
      <c r="O14" s="31"/>
      <c r="P14" s="31"/>
      <c r="Q14" s="31"/>
      <c r="R14" s="31"/>
      <c r="S14" s="31"/>
      <c r="T14" s="31"/>
      <c r="U14" s="31"/>
    </row>
    <row r="15" spans="1:21">
      <c r="A15" s="31"/>
      <c r="B15" s="31" t="s">
        <v>20</v>
      </c>
      <c r="C15" s="12">
        <f>IFERROR((C3-C12),".")</f>
        <v>5</v>
      </c>
      <c r="D15" s="31"/>
      <c r="E15" s="31" t="s">
        <v>21</v>
      </c>
      <c r="F15" s="31"/>
      <c r="G15" s="31"/>
      <c r="H15" s="31"/>
      <c r="I15" s="31"/>
      <c r="J15" s="31"/>
      <c r="K15" s="31"/>
      <c r="L15" s="31"/>
      <c r="M15" s="31"/>
      <c r="N15" s="31"/>
      <c r="O15" s="31"/>
      <c r="P15" s="31"/>
      <c r="Q15" s="31"/>
      <c r="R15" s="31"/>
      <c r="S15" s="31"/>
      <c r="T15" s="31"/>
      <c r="U15" s="31"/>
    </row>
    <row r="16" spans="1:21">
      <c r="A16" s="31"/>
      <c r="B16" s="31" t="s">
        <v>22</v>
      </c>
      <c r="C16" s="20">
        <f>IFERROR((C15/C3),".")</f>
        <v>3.3333333333333333E-2</v>
      </c>
      <c r="D16" s="31"/>
      <c r="E16" s="31" t="s">
        <v>23</v>
      </c>
      <c r="F16" s="31"/>
      <c r="G16" s="31"/>
      <c r="H16" s="31"/>
      <c r="I16" s="31"/>
      <c r="J16" s="31"/>
      <c r="K16" s="31"/>
      <c r="L16" s="31"/>
      <c r="M16" s="31"/>
      <c r="N16" s="31"/>
      <c r="O16" s="31"/>
      <c r="P16" s="31"/>
      <c r="Q16" s="31"/>
      <c r="R16" s="31"/>
      <c r="S16" s="31"/>
      <c r="T16" s="31"/>
      <c r="U16" s="31"/>
    </row>
    <row r="17" spans="1:21">
      <c r="A17" s="31"/>
      <c r="B17" s="31"/>
      <c r="C17" s="31"/>
      <c r="D17" s="31"/>
      <c r="E17" s="31"/>
      <c r="F17" s="31"/>
      <c r="G17" s="31"/>
      <c r="H17" s="31"/>
      <c r="I17" s="31"/>
      <c r="J17" s="31"/>
      <c r="K17" s="31"/>
      <c r="L17" s="31"/>
      <c r="M17" s="31"/>
      <c r="N17" s="31"/>
      <c r="O17" s="31"/>
      <c r="P17" s="31"/>
      <c r="Q17" s="31"/>
      <c r="R17" s="31"/>
      <c r="S17" s="31"/>
      <c r="T17" s="31"/>
      <c r="U17" s="31"/>
    </row>
    <row r="18" spans="1:21">
      <c r="A18" s="31"/>
      <c r="B18" s="31"/>
      <c r="C18" s="31"/>
      <c r="D18" s="31"/>
      <c r="E18" s="31"/>
      <c r="F18" s="31"/>
      <c r="G18" s="31"/>
      <c r="H18" s="31"/>
      <c r="I18" s="31"/>
      <c r="J18" s="31"/>
      <c r="K18" s="31"/>
      <c r="L18" s="31"/>
      <c r="M18" s="31"/>
      <c r="N18" s="31"/>
      <c r="O18" s="31"/>
      <c r="P18" s="31"/>
      <c r="Q18" s="31"/>
      <c r="R18" s="31"/>
      <c r="S18" s="31"/>
      <c r="T18" s="31"/>
      <c r="U18" s="31"/>
    </row>
    <row r="19" spans="1:21">
      <c r="A19" s="31"/>
      <c r="B19" s="31"/>
      <c r="C19" s="31"/>
      <c r="D19" s="31"/>
      <c r="E19" s="31"/>
      <c r="F19" s="31"/>
      <c r="G19" s="31"/>
      <c r="H19" s="31"/>
      <c r="I19" s="31"/>
      <c r="J19" s="31"/>
      <c r="K19" s="31"/>
      <c r="L19" s="31"/>
      <c r="M19" s="31"/>
      <c r="N19" s="31"/>
      <c r="O19" s="31"/>
      <c r="P19" s="31"/>
      <c r="Q19" s="31"/>
      <c r="R19" s="31"/>
      <c r="S19" s="31"/>
      <c r="T19" s="31"/>
      <c r="U19" s="31"/>
    </row>
    <row r="20" spans="1:21">
      <c r="A20" s="31"/>
      <c r="B20" s="31"/>
      <c r="C20" s="31"/>
      <c r="D20" s="31"/>
      <c r="E20" s="31"/>
      <c r="F20" s="31"/>
      <c r="G20" s="31"/>
      <c r="H20" s="31"/>
      <c r="I20" s="31"/>
      <c r="J20" s="31"/>
      <c r="K20" s="31"/>
      <c r="L20" s="31"/>
      <c r="M20" s="31"/>
      <c r="N20" s="31"/>
      <c r="O20" s="31"/>
      <c r="P20" s="31"/>
      <c r="Q20" s="31"/>
      <c r="R20" s="31"/>
      <c r="S20" s="31"/>
      <c r="T20" s="31"/>
      <c r="U20" s="31"/>
    </row>
    <row r="21" spans="1:21">
      <c r="A21" s="31"/>
      <c r="B21" s="31"/>
      <c r="C21" s="31"/>
      <c r="D21" s="31"/>
      <c r="E21" s="31"/>
      <c r="F21" s="31"/>
      <c r="G21" s="31"/>
      <c r="H21" s="31"/>
      <c r="I21" s="31"/>
      <c r="J21" s="31"/>
      <c r="K21" s="31"/>
      <c r="L21" s="31"/>
      <c r="M21" s="31"/>
      <c r="N21" s="31"/>
      <c r="O21" s="31"/>
      <c r="P21" s="31"/>
      <c r="Q21" s="31"/>
      <c r="R21" s="31"/>
      <c r="S21" s="31"/>
      <c r="T21" s="31"/>
      <c r="U21" s="31"/>
    </row>
    <row r="22" spans="1:21">
      <c r="A22" s="31"/>
      <c r="B22" s="31"/>
      <c r="C22" s="31"/>
      <c r="D22" s="31"/>
      <c r="E22" s="31"/>
      <c r="F22" s="31"/>
      <c r="G22" s="31"/>
      <c r="H22" s="31"/>
      <c r="I22" s="31"/>
      <c r="J22" s="31"/>
      <c r="K22" s="31"/>
      <c r="L22" s="31"/>
      <c r="M22" s="31"/>
      <c r="N22" s="31"/>
      <c r="O22" s="31"/>
      <c r="P22" s="31"/>
      <c r="Q22" s="31"/>
      <c r="R22" s="31"/>
      <c r="S22" s="31"/>
      <c r="T22" s="31"/>
      <c r="U22" s="31"/>
    </row>
    <row r="23" spans="1:21">
      <c r="A23" s="31"/>
      <c r="B23" s="31"/>
      <c r="C23" s="31"/>
      <c r="D23" s="31"/>
      <c r="E23" s="31"/>
      <c r="F23" s="31"/>
      <c r="G23" s="31"/>
      <c r="H23" s="31"/>
      <c r="I23" s="31"/>
      <c r="J23" s="31"/>
      <c r="K23" s="31"/>
      <c r="L23" s="31"/>
      <c r="M23" s="31"/>
      <c r="N23" s="31"/>
      <c r="O23" s="31"/>
      <c r="P23" s="31"/>
      <c r="Q23" s="31"/>
      <c r="R23" s="31"/>
      <c r="S23" s="31"/>
      <c r="T23" s="31"/>
      <c r="U23" s="31"/>
    </row>
    <row r="24" spans="1:21">
      <c r="A24" s="31"/>
      <c r="B24" s="31"/>
      <c r="C24" s="31"/>
      <c r="D24" s="31"/>
      <c r="E24" s="31"/>
      <c r="F24" s="31"/>
      <c r="G24" s="31"/>
      <c r="H24" s="31"/>
      <c r="I24" s="31"/>
      <c r="J24" s="31"/>
      <c r="K24" s="31"/>
      <c r="L24" s="31"/>
      <c r="M24" s="31"/>
      <c r="N24" s="31"/>
      <c r="O24" s="31"/>
      <c r="P24" s="31"/>
      <c r="Q24" s="31"/>
      <c r="R24" s="31"/>
      <c r="S24" s="31"/>
      <c r="T24" s="31"/>
      <c r="U24" s="31"/>
    </row>
    <row r="25" spans="1:21">
      <c r="A25" s="31"/>
      <c r="B25" s="45" t="s">
        <v>24</v>
      </c>
      <c r="C25" s="45"/>
      <c r="D25" s="31"/>
      <c r="E25" s="31"/>
      <c r="F25" s="31"/>
      <c r="G25" s="31"/>
      <c r="H25" s="31"/>
      <c r="I25" s="31"/>
      <c r="J25" s="31"/>
      <c r="K25" s="31"/>
      <c r="L25" s="31"/>
      <c r="M25" s="31"/>
      <c r="N25" s="31"/>
      <c r="O25" s="31"/>
      <c r="P25" s="31"/>
      <c r="Q25" s="31"/>
      <c r="R25" s="31"/>
      <c r="S25" s="31"/>
      <c r="T25" s="31"/>
      <c r="U25" s="31"/>
    </row>
    <row r="26" spans="1:21">
      <c r="A26" s="31"/>
      <c r="B26" s="37" t="s">
        <v>25</v>
      </c>
      <c r="C26" s="37">
        <f>C3+10</f>
        <v>160</v>
      </c>
      <c r="D26" s="31"/>
      <c r="E26" s="31"/>
      <c r="F26" s="31"/>
      <c r="G26" s="31"/>
      <c r="H26" s="31"/>
      <c r="I26" s="31"/>
      <c r="J26" s="31"/>
      <c r="K26" s="31"/>
      <c r="L26" s="31"/>
      <c r="M26" s="31"/>
      <c r="N26" s="31"/>
      <c r="O26" s="31"/>
      <c r="P26" s="31"/>
      <c r="Q26" s="31"/>
      <c r="R26" s="31"/>
      <c r="S26" s="31"/>
      <c r="T26" s="31"/>
      <c r="U26" s="31"/>
    </row>
    <row r="27" spans="1:21">
      <c r="A27" s="31"/>
      <c r="B27" s="60" t="s">
        <v>26</v>
      </c>
      <c r="C27" s="67">
        <f>IFERROR((C12-15),".")</f>
        <v>130</v>
      </c>
      <c r="D27" s="31"/>
      <c r="E27" s="31"/>
      <c r="F27" s="31"/>
      <c r="G27" s="31"/>
      <c r="H27" s="31"/>
      <c r="I27" s="31"/>
      <c r="J27" s="31"/>
      <c r="K27" s="31"/>
      <c r="L27" s="31"/>
      <c r="M27" s="31"/>
      <c r="N27" s="31"/>
      <c r="O27" s="31"/>
      <c r="P27" s="31"/>
      <c r="Q27" s="31"/>
      <c r="R27" s="31"/>
      <c r="S27" s="31"/>
      <c r="T27" s="31"/>
      <c r="U27" s="31"/>
    </row>
    <row r="28" spans="1:21">
      <c r="A28" s="31"/>
      <c r="B28" s="31"/>
      <c r="C28" s="31"/>
      <c r="D28" s="31"/>
      <c r="E28" s="31"/>
      <c r="F28" s="31"/>
      <c r="G28" s="31"/>
      <c r="H28" s="31"/>
      <c r="I28" s="31"/>
      <c r="J28" s="31"/>
      <c r="K28" s="31"/>
      <c r="L28" s="31"/>
      <c r="M28" s="31"/>
      <c r="N28" s="31"/>
      <c r="O28" s="31"/>
      <c r="P28" s="31"/>
      <c r="Q28" s="31"/>
      <c r="R28" s="31"/>
      <c r="S28" s="31"/>
      <c r="T28" s="31"/>
      <c r="U28" s="31"/>
    </row>
    <row r="29" spans="1:21">
      <c r="A29" s="31"/>
      <c r="B29" s="31"/>
      <c r="C29" s="31"/>
      <c r="D29" s="31"/>
      <c r="E29" s="31"/>
      <c r="F29" s="31"/>
      <c r="G29" s="31"/>
      <c r="H29" s="31"/>
      <c r="I29" s="31"/>
      <c r="J29" s="31"/>
      <c r="K29" s="31"/>
      <c r="L29" s="31"/>
      <c r="M29" s="31"/>
      <c r="N29" s="31"/>
      <c r="O29" s="31"/>
      <c r="P29" s="31"/>
      <c r="Q29" s="31"/>
      <c r="R29" s="31"/>
      <c r="S29" s="31"/>
      <c r="T29" s="31"/>
      <c r="U29" s="31"/>
    </row>
    <row r="30" spans="1:21">
      <c r="A30" s="31"/>
      <c r="B30" s="31"/>
      <c r="C30" s="31"/>
      <c r="D30" s="31"/>
      <c r="E30" s="31"/>
      <c r="F30" s="31"/>
      <c r="G30" s="31"/>
      <c r="H30" s="31"/>
      <c r="I30" s="31"/>
      <c r="J30" s="31"/>
      <c r="K30" s="31"/>
      <c r="L30" s="31"/>
      <c r="M30" s="31"/>
      <c r="N30" s="31"/>
      <c r="O30" s="31"/>
      <c r="P30" s="31"/>
      <c r="Q30" s="31"/>
      <c r="R30" s="31"/>
      <c r="S30" s="31"/>
      <c r="T30" s="31"/>
      <c r="U30" s="31"/>
    </row>
    <row r="31" spans="1:21">
      <c r="A31" s="31"/>
      <c r="B31" s="31"/>
      <c r="C31" s="31"/>
      <c r="D31" s="31"/>
      <c r="E31" s="31"/>
      <c r="F31" s="31"/>
      <c r="G31" s="31"/>
      <c r="H31" s="31"/>
      <c r="I31" s="31"/>
      <c r="J31" s="31"/>
      <c r="K31" s="31"/>
      <c r="L31" s="31"/>
      <c r="M31" s="31"/>
      <c r="N31" s="31"/>
      <c r="O31" s="31"/>
      <c r="P31" s="31"/>
      <c r="Q31" s="31"/>
      <c r="R31" s="31"/>
      <c r="S31" s="31"/>
      <c r="T31" s="31"/>
      <c r="U31" s="31"/>
    </row>
    <row r="32" spans="1:21">
      <c r="A32" s="31"/>
      <c r="B32" s="31"/>
      <c r="C32" s="31"/>
      <c r="D32" s="31"/>
      <c r="E32" s="31"/>
      <c r="F32" s="31"/>
      <c r="G32" s="31"/>
      <c r="H32" s="31"/>
      <c r="I32" s="31"/>
      <c r="J32" s="31"/>
      <c r="K32" s="31"/>
      <c r="L32" s="31"/>
      <c r="M32" s="31"/>
      <c r="N32" s="31"/>
      <c r="O32" s="31"/>
      <c r="P32" s="31"/>
      <c r="Q32" s="31"/>
      <c r="R32" s="31"/>
      <c r="S32" s="31"/>
      <c r="T32" s="31"/>
      <c r="U32" s="31"/>
    </row>
    <row r="33" spans="1:21">
      <c r="A33" s="31"/>
      <c r="B33" s="31"/>
      <c r="C33" s="31"/>
      <c r="D33" s="31"/>
      <c r="E33" s="31"/>
      <c r="F33" s="31"/>
      <c r="G33" s="31"/>
      <c r="H33" s="31"/>
      <c r="I33" s="31"/>
      <c r="J33" s="31"/>
      <c r="K33" s="31"/>
      <c r="L33" s="31"/>
      <c r="M33" s="31"/>
      <c r="N33" s="31"/>
      <c r="O33" s="31"/>
      <c r="P33" s="31"/>
      <c r="Q33" s="31"/>
      <c r="R33" s="31"/>
      <c r="S33" s="31"/>
      <c r="T33" s="31"/>
      <c r="U33" s="31"/>
    </row>
    <row r="34" spans="1:21">
      <c r="A34" s="31"/>
      <c r="B34" s="31"/>
      <c r="C34" s="31"/>
      <c r="D34" s="31"/>
      <c r="E34" s="31"/>
      <c r="F34" s="31"/>
      <c r="G34" s="31"/>
      <c r="H34" s="31"/>
      <c r="I34" s="31"/>
      <c r="J34" s="31"/>
      <c r="K34" s="31"/>
      <c r="L34" s="31"/>
      <c r="M34" s="31"/>
      <c r="N34" s="31"/>
      <c r="O34" s="31"/>
      <c r="P34" s="31"/>
      <c r="Q34" s="31"/>
      <c r="R34" s="31"/>
      <c r="S34" s="31"/>
      <c r="T34" s="31"/>
      <c r="U34" s="31"/>
    </row>
    <row r="35" spans="1:21">
      <c r="A35" s="31"/>
      <c r="B35" s="31"/>
      <c r="C35" s="31"/>
      <c r="D35" s="31"/>
      <c r="E35" s="31"/>
      <c r="F35" s="31"/>
      <c r="G35" s="31"/>
      <c r="H35" s="31"/>
      <c r="I35" s="31"/>
      <c r="J35" s="31"/>
      <c r="K35" s="31"/>
      <c r="L35" s="31"/>
      <c r="M35" s="31"/>
      <c r="N35" s="31"/>
      <c r="O35" s="31"/>
      <c r="P35" s="31"/>
      <c r="Q35" s="31"/>
      <c r="R35" s="31"/>
      <c r="S35" s="31"/>
      <c r="T35" s="31"/>
      <c r="U35" s="31"/>
    </row>
    <row r="36" spans="1:21">
      <c r="A36" s="31"/>
      <c r="B36" s="31"/>
      <c r="C36" s="31"/>
      <c r="D36" s="31"/>
      <c r="E36" s="31"/>
      <c r="F36" s="31"/>
      <c r="G36" s="31"/>
      <c r="H36" s="31"/>
      <c r="I36" s="31"/>
      <c r="J36" s="31"/>
      <c r="K36" s="31"/>
      <c r="L36" s="31"/>
      <c r="M36" s="31"/>
      <c r="N36" s="31"/>
      <c r="O36" s="31"/>
      <c r="P36" s="31"/>
      <c r="Q36" s="31"/>
      <c r="R36" s="31"/>
      <c r="S36" s="31"/>
      <c r="T36" s="31"/>
      <c r="U36" s="31"/>
    </row>
    <row r="37" spans="1:21">
      <c r="A37" s="31"/>
      <c r="B37" s="31"/>
      <c r="C37" s="31"/>
      <c r="D37" s="31"/>
      <c r="E37" s="31"/>
      <c r="F37" s="31"/>
      <c r="G37" s="31"/>
      <c r="H37" s="31"/>
      <c r="I37" s="31"/>
      <c r="J37" s="31"/>
      <c r="K37" s="31"/>
      <c r="L37" s="31"/>
      <c r="M37" s="31"/>
      <c r="N37" s="31"/>
      <c r="O37" s="31"/>
      <c r="P37" s="31"/>
      <c r="Q37" s="31"/>
      <c r="R37" s="31"/>
      <c r="S37" s="31"/>
      <c r="T37" s="31"/>
      <c r="U37" s="31"/>
    </row>
    <row r="38" spans="1:21">
      <c r="A38" s="31"/>
      <c r="B38" s="31"/>
      <c r="C38" s="31"/>
      <c r="D38" s="31"/>
      <c r="E38" s="31"/>
      <c r="F38" s="31"/>
      <c r="G38" s="31"/>
      <c r="H38" s="31"/>
      <c r="I38" s="31"/>
      <c r="J38" s="31"/>
      <c r="K38" s="31"/>
      <c r="L38" s="31"/>
      <c r="M38" s="31"/>
      <c r="N38" s="31"/>
      <c r="O38" s="31"/>
      <c r="P38" s="31"/>
      <c r="Q38" s="31"/>
      <c r="R38" s="31"/>
      <c r="S38" s="31"/>
      <c r="T38" s="31"/>
      <c r="U38" s="31"/>
    </row>
    <row r="39" spans="1:21">
      <c r="A39" s="31"/>
      <c r="B39" s="31"/>
      <c r="C39" s="31"/>
      <c r="D39" s="31"/>
      <c r="E39" s="31"/>
      <c r="F39" s="31"/>
      <c r="G39" s="31"/>
      <c r="H39" s="31"/>
      <c r="I39" s="31"/>
      <c r="J39" s="31"/>
      <c r="K39" s="31"/>
      <c r="L39" s="31"/>
      <c r="M39" s="31"/>
      <c r="N39" s="31"/>
      <c r="O39" s="31"/>
      <c r="P39" s="31"/>
      <c r="Q39" s="31"/>
      <c r="R39" s="31"/>
      <c r="S39" s="31"/>
      <c r="T39" s="31"/>
      <c r="U39" s="31"/>
    </row>
    <row r="40" spans="1:21">
      <c r="A40" s="31"/>
      <c r="B40" s="31"/>
      <c r="C40" s="31"/>
      <c r="D40" s="31"/>
      <c r="E40" s="31"/>
      <c r="F40" s="31"/>
      <c r="G40" s="31"/>
      <c r="H40" s="31"/>
      <c r="I40" s="31"/>
      <c r="J40" s="31"/>
      <c r="K40" s="31"/>
      <c r="L40" s="31"/>
      <c r="M40" s="31"/>
      <c r="N40" s="31"/>
      <c r="O40" s="31"/>
      <c r="P40" s="31"/>
      <c r="Q40" s="31"/>
      <c r="R40" s="31"/>
      <c r="S40" s="31"/>
      <c r="T40" s="31"/>
      <c r="U40" s="31"/>
    </row>
    <row r="41" spans="1:21">
      <c r="A41" s="31"/>
      <c r="B41" s="31"/>
      <c r="C41" s="31"/>
      <c r="D41" s="31"/>
      <c r="E41" s="31"/>
      <c r="F41" s="31"/>
      <c r="G41" s="31"/>
      <c r="H41" s="31"/>
      <c r="I41" s="31"/>
      <c r="J41" s="31"/>
      <c r="K41" s="31"/>
      <c r="L41" s="31"/>
      <c r="M41" s="31"/>
      <c r="N41" s="31"/>
      <c r="O41" s="31"/>
      <c r="P41" s="31"/>
      <c r="Q41" s="31"/>
      <c r="R41" s="31"/>
      <c r="S41" s="31"/>
      <c r="T41" s="31"/>
      <c r="U41" s="31"/>
    </row>
    <row r="42" spans="1:21">
      <c r="A42" s="31"/>
      <c r="B42" s="31"/>
      <c r="C42" s="31"/>
      <c r="D42" s="31"/>
      <c r="E42" s="31"/>
      <c r="F42" s="31"/>
      <c r="G42" s="31"/>
      <c r="H42" s="31"/>
      <c r="I42" s="31"/>
      <c r="J42" s="31"/>
      <c r="K42" s="31"/>
      <c r="L42" s="31"/>
      <c r="M42" s="31"/>
      <c r="N42" s="31"/>
      <c r="O42" s="31"/>
      <c r="P42" s="31"/>
      <c r="Q42" s="31"/>
      <c r="R42" s="31"/>
      <c r="S42" s="31"/>
      <c r="T42" s="31"/>
      <c r="U42" s="31"/>
    </row>
    <row r="43" spans="1:21">
      <c r="A43" s="31"/>
      <c r="B43" s="31"/>
      <c r="C43" s="31"/>
      <c r="D43" s="31"/>
      <c r="E43" s="31"/>
      <c r="F43" s="31"/>
      <c r="G43" s="31"/>
      <c r="H43" s="31"/>
      <c r="I43" s="31"/>
      <c r="J43" s="31"/>
      <c r="K43" s="31"/>
      <c r="L43" s="31"/>
      <c r="M43" s="31"/>
      <c r="N43" s="31"/>
      <c r="O43" s="31"/>
      <c r="P43" s="31"/>
      <c r="Q43" s="31"/>
      <c r="R43" s="31"/>
      <c r="S43" s="31"/>
      <c r="T43" s="31"/>
      <c r="U43" s="31"/>
    </row>
    <row r="44" spans="1:21">
      <c r="A44" s="31"/>
      <c r="B44" s="31"/>
      <c r="C44" s="31"/>
      <c r="D44" s="31"/>
      <c r="E44" s="31"/>
      <c r="F44" s="31"/>
      <c r="G44" s="31"/>
      <c r="H44" s="31"/>
      <c r="I44" s="31"/>
      <c r="J44" s="31"/>
      <c r="K44" s="31"/>
      <c r="L44" s="31"/>
      <c r="M44" s="31"/>
      <c r="N44" s="31"/>
      <c r="O44" s="31"/>
      <c r="P44" s="31"/>
      <c r="Q44" s="31"/>
      <c r="R44" s="31"/>
      <c r="S44" s="31"/>
      <c r="T44" s="31"/>
      <c r="U44" s="31"/>
    </row>
    <row r="45" spans="1:21">
      <c r="A45" s="31"/>
      <c r="B45" s="31"/>
      <c r="C45" s="31"/>
      <c r="D45" s="31"/>
      <c r="E45" s="31"/>
      <c r="F45" s="31"/>
      <c r="G45" s="31"/>
      <c r="H45" s="31"/>
      <c r="I45" s="31"/>
      <c r="J45" s="31"/>
      <c r="K45" s="31"/>
      <c r="L45" s="31"/>
      <c r="M45" s="31"/>
      <c r="N45" s="31"/>
      <c r="O45" s="31"/>
      <c r="P45" s="31"/>
      <c r="Q45" s="31"/>
      <c r="R45" s="31"/>
      <c r="S45" s="31"/>
      <c r="T45" s="31"/>
      <c r="U45" s="31"/>
    </row>
    <row r="46" spans="1:21">
      <c r="A46" s="31"/>
      <c r="B46" s="31"/>
      <c r="C46" s="31"/>
      <c r="D46" s="31"/>
      <c r="E46" s="31"/>
      <c r="F46" s="31"/>
      <c r="G46" s="31"/>
      <c r="H46" s="31"/>
      <c r="I46" s="31"/>
      <c r="J46" s="31"/>
      <c r="K46" s="31"/>
      <c r="L46" s="31"/>
      <c r="M46" s="31"/>
      <c r="N46" s="31"/>
      <c r="O46" s="31"/>
      <c r="P46" s="31"/>
      <c r="Q46" s="31"/>
      <c r="R46" s="31"/>
      <c r="S46" s="31"/>
      <c r="T46" s="31"/>
      <c r="U46" s="31"/>
    </row>
    <row r="47" spans="1:21">
      <c r="A47" s="31"/>
      <c r="B47" s="31"/>
      <c r="C47" s="31"/>
      <c r="D47" s="31"/>
      <c r="E47" s="31"/>
      <c r="F47" s="31"/>
      <c r="G47" s="31"/>
      <c r="H47" s="31"/>
      <c r="I47" s="31"/>
      <c r="J47" s="31"/>
      <c r="K47" s="31"/>
      <c r="L47" s="31"/>
      <c r="M47" s="31"/>
      <c r="N47" s="31"/>
      <c r="O47" s="31"/>
      <c r="P47" s="31"/>
      <c r="Q47" s="31"/>
      <c r="R47" s="31"/>
      <c r="S47" s="31"/>
      <c r="T47" s="31"/>
      <c r="U47" s="31"/>
    </row>
    <row r="48" spans="1:21">
      <c r="A48" s="31"/>
      <c r="B48" s="31"/>
      <c r="C48" s="31"/>
      <c r="D48" s="31"/>
      <c r="E48" s="31"/>
      <c r="F48" s="31"/>
      <c r="G48" s="31"/>
      <c r="H48" s="31"/>
      <c r="I48" s="31"/>
      <c r="J48" s="31"/>
      <c r="K48" s="31"/>
      <c r="L48" s="31"/>
      <c r="M48" s="31"/>
      <c r="N48" s="31"/>
      <c r="O48" s="31"/>
      <c r="P48" s="31"/>
      <c r="Q48" s="31"/>
      <c r="R48" s="31"/>
      <c r="S48" s="31"/>
      <c r="T48" s="31"/>
      <c r="U48" s="31"/>
    </row>
    <row r="49" spans="1:21">
      <c r="A49" s="31"/>
      <c r="B49" s="31"/>
      <c r="C49" s="31"/>
      <c r="D49" s="31"/>
      <c r="E49" s="31"/>
      <c r="F49" s="31"/>
      <c r="G49" s="31"/>
      <c r="H49" s="31"/>
      <c r="I49" s="31"/>
      <c r="J49" s="31"/>
      <c r="K49" s="31"/>
      <c r="L49" s="31"/>
      <c r="M49" s="31"/>
      <c r="N49" s="31"/>
      <c r="O49" s="31"/>
      <c r="P49" s="31"/>
      <c r="Q49" s="31"/>
      <c r="R49" s="31"/>
      <c r="S49" s="31"/>
      <c r="T49" s="31"/>
      <c r="U49" s="31"/>
    </row>
    <row r="50" spans="1:21">
      <c r="A50" s="31"/>
      <c r="B50" s="31"/>
      <c r="C50" s="31"/>
      <c r="D50" s="31"/>
      <c r="E50" s="31"/>
      <c r="F50" s="31"/>
      <c r="G50" s="31"/>
      <c r="H50" s="31"/>
      <c r="I50" s="31"/>
      <c r="J50" s="31"/>
      <c r="K50" s="31"/>
      <c r="L50" s="31"/>
      <c r="M50" s="31"/>
      <c r="N50" s="31"/>
      <c r="O50" s="31"/>
      <c r="P50" s="31"/>
      <c r="Q50" s="31"/>
      <c r="R50" s="31"/>
      <c r="S50" s="31"/>
      <c r="T50" s="31"/>
      <c r="U50" s="31"/>
    </row>
    <row r="51" spans="1:21">
      <c r="A51" s="31"/>
      <c r="B51" s="31"/>
      <c r="C51" s="31"/>
      <c r="D51" s="31"/>
      <c r="E51" s="31"/>
      <c r="F51" s="31"/>
      <c r="G51" s="31"/>
      <c r="H51" s="31"/>
      <c r="I51" s="31"/>
      <c r="J51" s="31"/>
      <c r="K51" s="31"/>
      <c r="L51" s="31"/>
      <c r="M51" s="31"/>
      <c r="N51" s="31"/>
      <c r="O51" s="31"/>
      <c r="P51" s="31"/>
      <c r="Q51" s="31"/>
      <c r="R51" s="31"/>
      <c r="S51" s="31"/>
      <c r="T51" s="31"/>
      <c r="U51" s="31"/>
    </row>
    <row r="52" spans="1:21">
      <c r="A52" s="31"/>
      <c r="B52" s="31"/>
      <c r="C52" s="31"/>
      <c r="D52" s="31"/>
      <c r="E52" s="31"/>
      <c r="F52" s="31"/>
      <c r="G52" s="31"/>
      <c r="H52" s="31"/>
      <c r="I52" s="31"/>
      <c r="J52" s="31"/>
      <c r="K52" s="31"/>
      <c r="L52" s="31"/>
      <c r="M52" s="31"/>
      <c r="N52" s="31"/>
      <c r="O52" s="31"/>
      <c r="P52" s="31"/>
      <c r="Q52" s="31"/>
      <c r="R52" s="31"/>
      <c r="S52" s="31"/>
      <c r="T52" s="31"/>
      <c r="U52" s="31"/>
    </row>
    <row r="53" spans="1:21">
      <c r="A53" s="31"/>
      <c r="B53" s="31"/>
      <c r="C53" s="31"/>
      <c r="D53" s="31"/>
      <c r="E53" s="31"/>
      <c r="F53" s="31"/>
      <c r="G53" s="31"/>
      <c r="H53" s="31"/>
      <c r="I53" s="31"/>
      <c r="J53" s="31"/>
      <c r="K53" s="31"/>
      <c r="L53" s="31"/>
      <c r="M53" s="31"/>
      <c r="N53" s="31"/>
      <c r="O53" s="31"/>
      <c r="P53" s="31"/>
      <c r="Q53" s="31"/>
      <c r="R53" s="31"/>
      <c r="S53" s="31"/>
      <c r="T53" s="31"/>
      <c r="U53" s="31"/>
    </row>
    <row r="54" spans="1:21">
      <c r="A54" s="31"/>
      <c r="B54" s="31"/>
      <c r="C54" s="31"/>
      <c r="D54" s="31"/>
      <c r="E54" s="31"/>
      <c r="F54" s="31"/>
      <c r="G54" s="31"/>
      <c r="H54" s="31"/>
      <c r="I54" s="31"/>
      <c r="J54" s="31"/>
      <c r="K54" s="31"/>
      <c r="L54" s="31"/>
      <c r="M54" s="31"/>
      <c r="N54" s="31"/>
      <c r="O54" s="31"/>
      <c r="P54" s="31"/>
      <c r="Q54" s="31"/>
      <c r="R54" s="31"/>
      <c r="S54" s="31"/>
      <c r="T54" s="31"/>
      <c r="U54" s="31"/>
    </row>
    <row r="55" spans="1:21">
      <c r="A55" s="31"/>
      <c r="B55" s="31"/>
      <c r="C55" s="31"/>
      <c r="D55" s="31"/>
      <c r="E55" s="31"/>
      <c r="F55" s="31"/>
      <c r="G55" s="31"/>
      <c r="H55" s="31"/>
      <c r="I55" s="31"/>
      <c r="J55" s="31"/>
      <c r="K55" s="31"/>
      <c r="L55" s="31"/>
      <c r="M55" s="31"/>
      <c r="N55" s="31"/>
      <c r="O55" s="31"/>
      <c r="P55" s="31"/>
      <c r="Q55" s="31"/>
      <c r="R55" s="31"/>
      <c r="S55" s="31"/>
      <c r="T55" s="31"/>
      <c r="U55" s="31"/>
    </row>
    <row r="56" spans="1:21">
      <c r="A56" s="31"/>
      <c r="B56" s="31"/>
      <c r="C56" s="31"/>
      <c r="D56" s="31"/>
      <c r="E56" s="31"/>
      <c r="F56" s="31"/>
      <c r="G56" s="31"/>
      <c r="H56" s="31"/>
      <c r="I56" s="31"/>
      <c r="J56" s="31"/>
      <c r="K56" s="31"/>
      <c r="L56" s="31"/>
      <c r="M56" s="31"/>
      <c r="N56" s="31"/>
      <c r="O56" s="31"/>
      <c r="P56" s="31"/>
      <c r="Q56" s="31"/>
      <c r="R56" s="31"/>
      <c r="S56" s="31"/>
      <c r="T56" s="31"/>
      <c r="U56" s="31"/>
    </row>
    <row r="57" spans="1:21">
      <c r="A57" s="31"/>
      <c r="B57" s="31"/>
      <c r="C57" s="31"/>
      <c r="D57" s="31"/>
      <c r="E57" s="31"/>
      <c r="F57" s="31"/>
      <c r="G57" s="31"/>
      <c r="H57" s="31"/>
      <c r="I57" s="31"/>
      <c r="J57" s="31"/>
      <c r="K57" s="31"/>
      <c r="L57" s="31"/>
      <c r="M57" s="31"/>
      <c r="N57" s="31"/>
      <c r="O57" s="31"/>
      <c r="P57" s="31"/>
      <c r="Q57" s="31"/>
      <c r="R57" s="31"/>
      <c r="S57" s="31"/>
      <c r="T57" s="31"/>
      <c r="U57" s="31"/>
    </row>
    <row r="58" spans="1:21">
      <c r="A58" s="31"/>
      <c r="B58" s="31"/>
      <c r="C58" s="31"/>
      <c r="D58" s="31"/>
      <c r="E58" s="31"/>
      <c r="F58" s="31"/>
      <c r="G58" s="31"/>
      <c r="H58" s="31"/>
      <c r="I58" s="31"/>
      <c r="J58" s="31"/>
      <c r="K58" s="31"/>
      <c r="L58" s="31"/>
      <c r="M58" s="31"/>
      <c r="N58" s="31"/>
      <c r="O58" s="31"/>
      <c r="P58" s="31"/>
      <c r="Q58" s="31"/>
      <c r="R58" s="31"/>
      <c r="S58" s="31"/>
      <c r="T58" s="31"/>
      <c r="U58" s="31"/>
    </row>
    <row r="59" spans="1:21">
      <c r="A59" s="31"/>
      <c r="B59" s="31"/>
      <c r="C59" s="31"/>
      <c r="D59" s="31"/>
      <c r="E59" s="31"/>
      <c r="F59" s="31"/>
      <c r="G59" s="31"/>
      <c r="H59" s="31"/>
      <c r="I59" s="31"/>
      <c r="J59" s="31"/>
      <c r="K59" s="31"/>
      <c r="L59" s="31"/>
      <c r="M59" s="31"/>
      <c r="N59" s="31"/>
      <c r="O59" s="31"/>
      <c r="P59" s="31"/>
      <c r="Q59" s="31"/>
      <c r="R59" s="31"/>
      <c r="S59" s="31"/>
      <c r="T59" s="31"/>
      <c r="U59" s="31"/>
    </row>
    <row r="60" spans="1:21">
      <c r="A60" s="31"/>
      <c r="B60" s="31"/>
      <c r="C60" s="31"/>
      <c r="D60" s="31"/>
      <c r="E60" s="31"/>
      <c r="F60" s="31"/>
      <c r="G60" s="31"/>
      <c r="H60" s="31"/>
      <c r="I60" s="31"/>
      <c r="J60" s="31"/>
      <c r="K60" s="31"/>
      <c r="L60" s="31"/>
      <c r="M60" s="31"/>
      <c r="N60" s="31"/>
      <c r="O60" s="31"/>
      <c r="P60" s="31"/>
      <c r="Q60" s="31"/>
      <c r="R60" s="31"/>
      <c r="S60" s="31"/>
      <c r="T60" s="31"/>
      <c r="U60" s="31"/>
    </row>
    <row r="61" spans="1:21">
      <c r="A61" s="31"/>
      <c r="B61" s="31"/>
      <c r="C61" s="31"/>
      <c r="D61" s="31"/>
      <c r="E61" s="31"/>
      <c r="F61" s="31"/>
      <c r="G61" s="31"/>
      <c r="H61" s="31"/>
      <c r="I61" s="31"/>
      <c r="J61" s="31"/>
      <c r="K61" s="31"/>
      <c r="L61" s="31"/>
      <c r="M61" s="31"/>
      <c r="N61" s="31"/>
      <c r="O61" s="31"/>
      <c r="P61" s="31"/>
      <c r="Q61" s="31"/>
      <c r="R61" s="31"/>
      <c r="S61" s="31"/>
      <c r="T61" s="31"/>
      <c r="U61" s="31"/>
    </row>
    <row r="62" spans="1:21">
      <c r="A62" s="31"/>
      <c r="B62" s="31"/>
      <c r="C62" s="31"/>
      <c r="D62" s="31"/>
      <c r="E62" s="31"/>
      <c r="F62" s="31"/>
      <c r="G62" s="31"/>
      <c r="H62" s="31"/>
      <c r="I62" s="31"/>
      <c r="J62" s="31"/>
      <c r="K62" s="31"/>
      <c r="L62" s="31"/>
      <c r="M62" s="31"/>
      <c r="N62" s="31"/>
      <c r="O62" s="31"/>
      <c r="P62" s="31"/>
      <c r="Q62" s="31"/>
      <c r="R62" s="31"/>
      <c r="S62" s="31"/>
      <c r="T62" s="31"/>
      <c r="U62" s="31"/>
    </row>
    <row r="63" spans="1:21">
      <c r="A63" s="31"/>
      <c r="B63" s="31"/>
      <c r="C63" s="31"/>
      <c r="D63" s="31"/>
      <c r="E63" s="31"/>
      <c r="F63" s="31"/>
      <c r="G63" s="31"/>
      <c r="H63" s="31"/>
      <c r="I63" s="31"/>
      <c r="J63" s="31"/>
      <c r="K63" s="31"/>
      <c r="L63" s="31"/>
      <c r="M63" s="31"/>
      <c r="N63" s="31"/>
      <c r="O63" s="31"/>
      <c r="P63" s="31"/>
      <c r="Q63" s="31"/>
      <c r="R63" s="31"/>
      <c r="S63" s="31"/>
      <c r="T63" s="31"/>
      <c r="U63" s="31"/>
    </row>
    <row r="64" spans="1:21">
      <c r="A64" s="31"/>
      <c r="B64" s="31"/>
      <c r="C64" s="31"/>
      <c r="D64" s="31"/>
      <c r="E64" s="31"/>
      <c r="F64" s="31"/>
      <c r="G64" s="31"/>
      <c r="H64" s="31"/>
      <c r="I64" s="31"/>
      <c r="J64" s="31"/>
      <c r="K64" s="31"/>
      <c r="L64" s="31"/>
      <c r="M64" s="31"/>
      <c r="N64" s="31"/>
      <c r="O64" s="31"/>
      <c r="P64" s="31"/>
      <c r="Q64" s="31"/>
      <c r="R64" s="31"/>
      <c r="S64" s="31"/>
      <c r="T64" s="31"/>
      <c r="U64" s="31"/>
    </row>
    <row r="65" spans="1:21">
      <c r="A65" s="31"/>
      <c r="B65" s="31"/>
      <c r="C65" s="31"/>
      <c r="D65" s="31"/>
      <c r="E65" s="31"/>
      <c r="F65" s="31"/>
      <c r="G65" s="31"/>
      <c r="H65" s="31"/>
      <c r="I65" s="31"/>
      <c r="J65" s="31"/>
      <c r="K65" s="31"/>
      <c r="L65" s="31"/>
      <c r="M65" s="31"/>
      <c r="N65" s="31"/>
      <c r="O65" s="31"/>
      <c r="P65" s="31"/>
      <c r="Q65" s="31"/>
      <c r="R65" s="31"/>
      <c r="S65" s="31"/>
      <c r="T65" s="31"/>
      <c r="U65" s="31"/>
    </row>
    <row r="66" spans="1:21">
      <c r="A66" s="31"/>
      <c r="B66" s="31"/>
      <c r="C66" s="31"/>
      <c r="D66" s="31"/>
      <c r="E66" s="31"/>
      <c r="F66" s="31"/>
      <c r="G66" s="31"/>
      <c r="H66" s="31"/>
      <c r="I66" s="31"/>
      <c r="J66" s="31"/>
      <c r="K66" s="31"/>
      <c r="L66" s="31"/>
      <c r="M66" s="31"/>
      <c r="N66" s="31"/>
      <c r="O66" s="31"/>
      <c r="P66" s="31"/>
      <c r="Q66" s="31"/>
      <c r="R66" s="31"/>
      <c r="S66" s="31"/>
      <c r="T66" s="31"/>
      <c r="U66" s="31"/>
    </row>
    <row r="67" spans="1:21">
      <c r="A67" s="31"/>
      <c r="B67" s="31"/>
      <c r="C67" s="31"/>
      <c r="D67" s="31"/>
      <c r="E67" s="31"/>
      <c r="F67" s="31"/>
      <c r="G67" s="31"/>
      <c r="H67" s="31"/>
      <c r="I67" s="31"/>
      <c r="J67" s="31"/>
      <c r="K67" s="31"/>
      <c r="L67" s="31"/>
      <c r="M67" s="31"/>
      <c r="N67" s="31"/>
      <c r="O67" s="31"/>
      <c r="P67" s="31"/>
      <c r="Q67" s="31"/>
      <c r="R67" s="31"/>
      <c r="S67" s="31"/>
      <c r="T67" s="31"/>
      <c r="U67" s="31"/>
    </row>
    <row r="68" spans="1:21">
      <c r="A68" s="31"/>
      <c r="B68" s="31"/>
      <c r="C68" s="31"/>
      <c r="D68" s="31"/>
      <c r="E68" s="31"/>
      <c r="F68" s="31"/>
      <c r="G68" s="31"/>
      <c r="H68" s="31"/>
      <c r="I68" s="31"/>
      <c r="J68" s="31"/>
      <c r="K68" s="31"/>
      <c r="L68" s="31"/>
      <c r="M68" s="31"/>
      <c r="N68" s="31"/>
      <c r="O68" s="31"/>
      <c r="P68" s="31"/>
      <c r="Q68" s="31"/>
      <c r="R68" s="31"/>
      <c r="S68" s="31"/>
      <c r="T68" s="31"/>
      <c r="U68" s="31"/>
    </row>
    <row r="69" spans="1:21">
      <c r="A69" s="31"/>
      <c r="B69" s="31"/>
      <c r="C69" s="31"/>
      <c r="D69" s="31"/>
      <c r="E69" s="31"/>
      <c r="F69" s="31"/>
      <c r="G69" s="31"/>
      <c r="H69" s="31"/>
      <c r="I69" s="31"/>
      <c r="J69" s="31"/>
      <c r="K69" s="31"/>
      <c r="L69" s="31"/>
      <c r="M69" s="31"/>
      <c r="N69" s="31"/>
      <c r="O69" s="31"/>
      <c r="P69" s="31"/>
      <c r="Q69" s="31"/>
      <c r="R69" s="31"/>
      <c r="S69" s="31"/>
      <c r="T69" s="31"/>
      <c r="U69" s="31"/>
    </row>
    <row r="70" spans="1:21">
      <c r="A70" s="31"/>
      <c r="B70" s="31"/>
      <c r="C70" s="31"/>
      <c r="D70" s="31"/>
      <c r="E70" s="31"/>
      <c r="F70" s="31"/>
      <c r="G70" s="31"/>
      <c r="H70" s="31"/>
      <c r="I70" s="31"/>
      <c r="J70" s="31"/>
      <c r="K70" s="31"/>
      <c r="L70" s="31"/>
      <c r="M70" s="31"/>
      <c r="N70" s="31"/>
      <c r="O70" s="31"/>
      <c r="P70" s="31"/>
      <c r="Q70" s="31"/>
      <c r="R70" s="31"/>
      <c r="S70" s="31"/>
      <c r="T70" s="31"/>
      <c r="U70" s="31"/>
    </row>
    <row r="71" spans="1:21">
      <c r="A71" s="31"/>
      <c r="B71" s="31"/>
      <c r="C71" s="31"/>
      <c r="D71" s="31"/>
      <c r="E71" s="31"/>
      <c r="F71" s="31"/>
      <c r="G71" s="31"/>
      <c r="H71" s="31"/>
      <c r="I71" s="31"/>
      <c r="J71" s="31"/>
      <c r="K71" s="31"/>
      <c r="L71" s="31"/>
      <c r="M71" s="31"/>
      <c r="N71" s="31"/>
      <c r="O71" s="31"/>
      <c r="P71" s="31"/>
      <c r="Q71" s="31"/>
      <c r="R71" s="31"/>
      <c r="S71" s="31"/>
      <c r="T71" s="31"/>
      <c r="U71" s="31"/>
    </row>
    <row r="72" spans="1:21">
      <c r="A72" s="31"/>
      <c r="B72" s="31"/>
      <c r="C72" s="31"/>
      <c r="D72" s="31"/>
      <c r="E72" s="31"/>
      <c r="F72" s="31"/>
      <c r="G72" s="31"/>
      <c r="H72" s="31"/>
      <c r="I72" s="31"/>
      <c r="J72" s="31"/>
      <c r="K72" s="31"/>
      <c r="L72" s="31"/>
      <c r="M72" s="31"/>
      <c r="N72" s="31"/>
      <c r="O72" s="31"/>
      <c r="P72" s="31"/>
      <c r="Q72" s="31"/>
      <c r="R72" s="31"/>
      <c r="S72" s="31"/>
      <c r="T72" s="31"/>
      <c r="U72" s="31"/>
    </row>
    <row r="73" spans="1:21">
      <c r="A73" s="31"/>
      <c r="B73" s="31"/>
      <c r="C73" s="31"/>
      <c r="D73" s="31"/>
      <c r="E73" s="31"/>
      <c r="F73" s="31"/>
      <c r="G73" s="31"/>
      <c r="H73" s="31"/>
      <c r="I73" s="31"/>
      <c r="J73" s="31"/>
      <c r="K73" s="31"/>
      <c r="L73" s="31"/>
      <c r="M73" s="31"/>
      <c r="N73" s="31"/>
      <c r="O73" s="31"/>
      <c r="P73" s="31"/>
      <c r="Q73" s="31"/>
      <c r="R73" s="31"/>
      <c r="S73" s="31"/>
      <c r="T73" s="31"/>
      <c r="U73" s="31"/>
    </row>
    <row r="74" spans="1:21">
      <c r="A74" s="31"/>
      <c r="B74" s="31"/>
      <c r="C74" s="31"/>
      <c r="D74" s="31"/>
      <c r="E74" s="31"/>
      <c r="F74" s="31"/>
      <c r="G74" s="31"/>
      <c r="H74" s="31"/>
      <c r="I74" s="31"/>
      <c r="J74" s="31"/>
      <c r="K74" s="31"/>
      <c r="L74" s="31"/>
      <c r="M74" s="31"/>
      <c r="N74" s="31"/>
      <c r="O74" s="31"/>
      <c r="P74" s="31"/>
      <c r="Q74" s="31"/>
      <c r="R74" s="31"/>
      <c r="S74" s="31"/>
      <c r="T74" s="31"/>
      <c r="U74" s="31"/>
    </row>
    <row r="75" spans="1:21">
      <c r="A75" s="31"/>
      <c r="B75" s="31"/>
      <c r="C75" s="31"/>
      <c r="D75" s="31"/>
      <c r="E75" s="31"/>
      <c r="F75" s="31"/>
      <c r="G75" s="31"/>
      <c r="H75" s="31"/>
      <c r="I75" s="31"/>
      <c r="J75" s="31"/>
      <c r="K75" s="31"/>
      <c r="L75" s="31"/>
      <c r="M75" s="31"/>
      <c r="N75" s="31"/>
      <c r="O75" s="31"/>
      <c r="P75" s="31"/>
      <c r="Q75" s="31"/>
      <c r="R75" s="31"/>
      <c r="S75" s="31"/>
      <c r="T75" s="31"/>
      <c r="U75" s="31"/>
    </row>
    <row r="76" spans="1:21">
      <c r="A76" s="31"/>
      <c r="B76" s="31"/>
      <c r="C76" s="31"/>
      <c r="D76" s="31"/>
      <c r="E76" s="31"/>
      <c r="F76" s="31"/>
      <c r="G76" s="31"/>
      <c r="H76" s="31"/>
      <c r="I76" s="31"/>
      <c r="J76" s="31"/>
      <c r="K76" s="31"/>
      <c r="L76" s="31"/>
      <c r="M76" s="31"/>
      <c r="N76" s="31"/>
      <c r="O76" s="31"/>
      <c r="P76" s="31"/>
      <c r="Q76" s="31"/>
      <c r="R76" s="31"/>
      <c r="S76" s="31"/>
      <c r="T76" s="31"/>
      <c r="U76" s="31"/>
    </row>
    <row r="77" spans="1:21">
      <c r="A77" s="31"/>
      <c r="B77" s="31"/>
      <c r="C77" s="31"/>
      <c r="D77" s="31"/>
      <c r="E77" s="31"/>
      <c r="F77" s="31"/>
      <c r="G77" s="31"/>
      <c r="H77" s="31"/>
      <c r="I77" s="31"/>
      <c r="J77" s="31"/>
      <c r="K77" s="31"/>
      <c r="L77" s="31"/>
      <c r="M77" s="31"/>
      <c r="N77" s="31"/>
      <c r="O77" s="31"/>
      <c r="P77" s="31"/>
      <c r="Q77" s="31"/>
      <c r="R77" s="31"/>
      <c r="S77" s="31"/>
      <c r="T77" s="31"/>
      <c r="U77" s="31"/>
    </row>
    <row r="78" spans="1:21">
      <c r="A78" s="31"/>
      <c r="B78" s="31"/>
      <c r="C78" s="31"/>
      <c r="D78" s="31"/>
      <c r="E78" s="31"/>
      <c r="F78" s="31"/>
      <c r="G78" s="31"/>
      <c r="H78" s="31"/>
      <c r="I78" s="31"/>
      <c r="J78" s="31"/>
      <c r="K78" s="31"/>
      <c r="L78" s="31"/>
      <c r="M78" s="31"/>
      <c r="N78" s="31"/>
      <c r="O78" s="31"/>
      <c r="P78" s="31"/>
      <c r="Q78" s="31"/>
      <c r="R78" s="31"/>
      <c r="S78" s="31"/>
      <c r="T78" s="31"/>
      <c r="U78" s="31"/>
    </row>
    <row r="79" spans="1:21">
      <c r="A79" s="31"/>
      <c r="B79" s="31"/>
      <c r="C79" s="31"/>
      <c r="D79" s="31"/>
      <c r="E79" s="31"/>
      <c r="F79" s="31"/>
      <c r="G79" s="31"/>
      <c r="H79" s="31"/>
      <c r="I79" s="31"/>
      <c r="J79" s="31"/>
      <c r="K79" s="31"/>
      <c r="L79" s="31"/>
      <c r="M79" s="31"/>
      <c r="N79" s="31"/>
      <c r="O79" s="31"/>
      <c r="P79" s="31"/>
      <c r="Q79" s="31"/>
      <c r="R79" s="31"/>
      <c r="S79" s="31"/>
      <c r="T79" s="31"/>
      <c r="U79" s="31"/>
    </row>
    <row r="80" spans="1:21">
      <c r="A80" s="31"/>
      <c r="B80" s="31"/>
      <c r="C80" s="31"/>
      <c r="D80" s="31"/>
      <c r="E80" s="31"/>
      <c r="F80" s="31"/>
      <c r="G80" s="31"/>
      <c r="H80" s="31"/>
      <c r="I80" s="31"/>
      <c r="J80" s="31"/>
      <c r="K80" s="31"/>
      <c r="L80" s="31"/>
      <c r="M80" s="31"/>
      <c r="N80" s="31"/>
      <c r="O80" s="31"/>
      <c r="P80" s="31"/>
      <c r="Q80" s="31"/>
      <c r="R80" s="31"/>
      <c r="S80" s="31"/>
      <c r="T80" s="31"/>
      <c r="U80" s="31"/>
    </row>
    <row r="81" spans="1:21">
      <c r="A81" s="31"/>
      <c r="B81" s="31"/>
      <c r="C81" s="31"/>
      <c r="D81" s="31"/>
      <c r="E81" s="31"/>
      <c r="F81" s="31"/>
      <c r="G81" s="31"/>
      <c r="H81" s="31"/>
      <c r="I81" s="31"/>
      <c r="J81" s="31"/>
      <c r="K81" s="31"/>
      <c r="L81" s="31"/>
      <c r="M81" s="31"/>
      <c r="N81" s="31"/>
      <c r="O81" s="31"/>
      <c r="P81" s="31"/>
      <c r="Q81" s="31"/>
      <c r="R81" s="31"/>
      <c r="S81" s="31"/>
      <c r="T81" s="31"/>
      <c r="U81" s="31"/>
    </row>
    <row r="82" spans="1:21">
      <c r="A82" s="31"/>
      <c r="B82" s="31"/>
      <c r="C82" s="31"/>
      <c r="D82" s="31"/>
      <c r="E82" s="31"/>
      <c r="F82" s="31"/>
      <c r="G82" s="31"/>
      <c r="H82" s="31"/>
      <c r="I82" s="31"/>
      <c r="J82" s="31"/>
      <c r="K82" s="31"/>
      <c r="L82" s="31"/>
      <c r="M82" s="31"/>
      <c r="N82" s="31"/>
      <c r="O82" s="31"/>
      <c r="P82" s="31"/>
      <c r="Q82" s="31"/>
      <c r="R82" s="31"/>
      <c r="S82" s="31"/>
      <c r="T82" s="31"/>
      <c r="U82" s="31"/>
    </row>
    <row r="83" spans="1:21">
      <c r="A83" s="31"/>
      <c r="B83" s="31"/>
      <c r="C83" s="31"/>
      <c r="D83" s="31"/>
      <c r="E83" s="31"/>
      <c r="F83" s="31"/>
      <c r="G83" s="31"/>
      <c r="H83" s="31"/>
      <c r="I83" s="31"/>
      <c r="J83" s="31"/>
      <c r="K83" s="31"/>
      <c r="L83" s="31"/>
      <c r="M83" s="31"/>
      <c r="N83" s="31"/>
      <c r="O83" s="31"/>
      <c r="P83" s="31"/>
      <c r="Q83" s="31"/>
      <c r="R83" s="31"/>
      <c r="S83" s="31"/>
      <c r="T83" s="31"/>
      <c r="U83" s="31"/>
    </row>
    <row r="84" spans="1:21">
      <c r="A84" s="31"/>
      <c r="B84" s="31"/>
      <c r="C84" s="31"/>
      <c r="D84" s="31"/>
      <c r="E84" s="31"/>
      <c r="F84" s="31"/>
      <c r="G84" s="31"/>
      <c r="H84" s="31"/>
      <c r="I84" s="31"/>
      <c r="J84" s="31"/>
      <c r="K84" s="31"/>
      <c r="L84" s="31"/>
      <c r="M84" s="31"/>
      <c r="N84" s="31"/>
      <c r="O84" s="31"/>
      <c r="P84" s="31"/>
      <c r="Q84" s="31"/>
      <c r="R84" s="31"/>
      <c r="S84" s="31"/>
      <c r="T84" s="31"/>
      <c r="U84" s="31"/>
    </row>
    <row r="85" spans="1:21">
      <c r="A85" s="31"/>
      <c r="B85" s="31"/>
      <c r="C85" s="31"/>
      <c r="D85" s="31"/>
      <c r="E85" s="31"/>
      <c r="F85" s="31"/>
      <c r="G85" s="31"/>
      <c r="H85" s="31"/>
      <c r="I85" s="31"/>
      <c r="J85" s="31"/>
      <c r="K85" s="31"/>
      <c r="L85" s="31"/>
      <c r="M85" s="31"/>
      <c r="N85" s="31"/>
      <c r="O85" s="31"/>
      <c r="P85" s="31"/>
      <c r="Q85" s="31"/>
      <c r="R85" s="31"/>
      <c r="S85" s="31"/>
      <c r="T85" s="31"/>
      <c r="U85" s="31"/>
    </row>
    <row r="86" spans="1:21">
      <c r="A86" s="31"/>
      <c r="B86" s="31"/>
      <c r="C86" s="31"/>
      <c r="D86" s="31"/>
      <c r="E86" s="31"/>
      <c r="F86" s="31"/>
      <c r="G86" s="31"/>
      <c r="H86" s="31"/>
      <c r="I86" s="31"/>
      <c r="J86" s="31"/>
      <c r="K86" s="31"/>
      <c r="L86" s="31"/>
      <c r="M86" s="31"/>
      <c r="N86" s="31"/>
      <c r="O86" s="31"/>
      <c r="P86" s="31"/>
      <c r="Q86" s="31"/>
      <c r="R86" s="31"/>
      <c r="S86" s="31"/>
      <c r="T86" s="31"/>
      <c r="U86" s="31"/>
    </row>
    <row r="87" spans="1:21">
      <c r="A87" s="31"/>
      <c r="B87" s="31"/>
      <c r="C87" s="31"/>
      <c r="D87" s="31"/>
      <c r="E87" s="31"/>
      <c r="F87" s="31"/>
      <c r="G87" s="31"/>
      <c r="H87" s="31"/>
      <c r="I87" s="31"/>
      <c r="J87" s="31"/>
      <c r="K87" s="31"/>
      <c r="L87" s="31"/>
      <c r="M87" s="31"/>
      <c r="N87" s="31"/>
      <c r="O87" s="31"/>
      <c r="P87" s="31"/>
      <c r="Q87" s="31"/>
      <c r="R87" s="31"/>
      <c r="S87" s="31"/>
      <c r="T87" s="31"/>
      <c r="U87" s="31"/>
    </row>
    <row r="88" spans="1:21">
      <c r="A88" s="31"/>
      <c r="B88" s="31"/>
      <c r="C88" s="31"/>
      <c r="D88" s="31"/>
      <c r="E88" s="31"/>
      <c r="F88" s="31"/>
      <c r="G88" s="31"/>
      <c r="H88" s="31"/>
      <c r="I88" s="31"/>
      <c r="J88" s="31"/>
      <c r="K88" s="31"/>
      <c r="L88" s="31"/>
      <c r="M88" s="31"/>
      <c r="N88" s="31"/>
      <c r="O88" s="31"/>
      <c r="P88" s="31"/>
      <c r="Q88" s="31"/>
      <c r="R88" s="31"/>
      <c r="S88" s="31"/>
      <c r="T88" s="31"/>
      <c r="U88" s="31"/>
    </row>
    <row r="89" spans="1:21">
      <c r="A89" s="31"/>
      <c r="B89" s="31"/>
      <c r="C89" s="31"/>
      <c r="D89" s="31"/>
      <c r="E89" s="31"/>
      <c r="F89" s="31"/>
      <c r="G89" s="31"/>
      <c r="H89" s="31"/>
      <c r="I89" s="31"/>
      <c r="J89" s="31"/>
      <c r="K89" s="31"/>
      <c r="L89" s="31"/>
      <c r="M89" s="31"/>
      <c r="N89" s="31"/>
      <c r="O89" s="31"/>
      <c r="P89" s="31"/>
      <c r="Q89" s="31"/>
      <c r="R89" s="31"/>
      <c r="S89" s="31"/>
      <c r="T89" s="31"/>
      <c r="U89" s="31"/>
    </row>
    <row r="90" spans="1:21">
      <c r="A90" s="31"/>
      <c r="B90" s="31"/>
      <c r="C90" s="31"/>
      <c r="D90" s="31"/>
      <c r="E90" s="31"/>
      <c r="F90" s="31"/>
      <c r="G90" s="31"/>
      <c r="H90" s="31"/>
      <c r="I90" s="31"/>
      <c r="J90" s="31"/>
      <c r="K90" s="31"/>
      <c r="L90" s="31"/>
      <c r="M90" s="31"/>
      <c r="N90" s="31"/>
      <c r="O90" s="31"/>
      <c r="P90" s="31"/>
      <c r="Q90" s="31"/>
      <c r="R90" s="31"/>
      <c r="S90" s="31"/>
      <c r="T90" s="31"/>
      <c r="U90" s="31"/>
    </row>
    <row r="91" spans="1:21">
      <c r="A91" s="31"/>
      <c r="B91" s="31"/>
      <c r="C91" s="31"/>
      <c r="D91" s="31"/>
      <c r="E91" s="31"/>
      <c r="F91" s="31"/>
      <c r="G91" s="31"/>
      <c r="H91" s="31"/>
      <c r="I91" s="31"/>
      <c r="J91" s="31"/>
      <c r="K91" s="31"/>
      <c r="L91" s="31"/>
      <c r="M91" s="31"/>
      <c r="N91" s="31"/>
      <c r="O91" s="31"/>
      <c r="P91" s="31"/>
      <c r="Q91" s="31"/>
      <c r="R91" s="31"/>
      <c r="S91" s="31"/>
      <c r="T91" s="31"/>
      <c r="U91" s="31"/>
    </row>
    <row r="92" spans="1:21">
      <c r="A92" s="31"/>
      <c r="B92" s="31"/>
      <c r="C92" s="31"/>
      <c r="D92" s="31"/>
      <c r="E92" s="31"/>
      <c r="F92" s="31"/>
      <c r="G92" s="31"/>
      <c r="H92" s="31"/>
      <c r="I92" s="31"/>
      <c r="J92" s="31"/>
      <c r="K92" s="31"/>
      <c r="L92" s="31"/>
      <c r="M92" s="31"/>
      <c r="N92" s="31"/>
      <c r="O92" s="31"/>
      <c r="P92" s="31"/>
      <c r="Q92" s="31"/>
      <c r="R92" s="31"/>
      <c r="S92" s="31"/>
      <c r="T92" s="31"/>
      <c r="U92" s="31"/>
    </row>
    <row r="93" spans="1:21">
      <c r="A93" s="31"/>
      <c r="B93" s="31"/>
      <c r="C93" s="31"/>
      <c r="D93" s="31"/>
      <c r="E93" s="31"/>
      <c r="F93" s="31"/>
      <c r="G93" s="31"/>
      <c r="H93" s="31"/>
      <c r="I93" s="31"/>
      <c r="J93" s="31"/>
      <c r="K93" s="31"/>
      <c r="L93" s="31"/>
      <c r="M93" s="31"/>
      <c r="N93" s="31"/>
      <c r="O93" s="31"/>
      <c r="P93" s="31"/>
      <c r="Q93" s="31"/>
      <c r="R93" s="31"/>
      <c r="S93" s="31"/>
      <c r="T93" s="31"/>
      <c r="U93" s="31"/>
    </row>
    <row r="94" spans="1:21">
      <c r="A94" s="31"/>
      <c r="B94" s="31"/>
      <c r="C94" s="31"/>
      <c r="D94" s="31"/>
      <c r="E94" s="31"/>
      <c r="F94" s="31"/>
      <c r="G94" s="31"/>
      <c r="H94" s="31"/>
      <c r="I94" s="31"/>
      <c r="J94" s="31"/>
      <c r="K94" s="31"/>
      <c r="L94" s="31"/>
      <c r="M94" s="31"/>
      <c r="N94" s="31"/>
      <c r="O94" s="31"/>
      <c r="P94" s="31"/>
      <c r="Q94" s="31"/>
      <c r="R94" s="31"/>
      <c r="S94" s="31"/>
      <c r="T94" s="31"/>
      <c r="U94" s="31"/>
    </row>
    <row r="95" spans="1:21">
      <c r="A95" s="31"/>
      <c r="B95" s="31"/>
      <c r="C95" s="31"/>
      <c r="D95" s="31"/>
      <c r="E95" s="31"/>
      <c r="F95" s="31"/>
      <c r="G95" s="31"/>
      <c r="H95" s="31"/>
      <c r="I95" s="31"/>
      <c r="J95" s="31"/>
      <c r="K95" s="31"/>
      <c r="L95" s="31"/>
      <c r="M95" s="31"/>
      <c r="N95" s="31"/>
      <c r="O95" s="31"/>
      <c r="P95" s="31"/>
      <c r="Q95" s="31"/>
      <c r="R95" s="31"/>
      <c r="S95" s="31"/>
      <c r="T95" s="31"/>
      <c r="U95" s="31"/>
    </row>
    <row r="96" spans="1:21">
      <c r="A96" s="31"/>
      <c r="B96" s="31"/>
      <c r="C96" s="31"/>
      <c r="D96" s="31"/>
      <c r="E96" s="31"/>
      <c r="F96" s="31"/>
      <c r="G96" s="31"/>
      <c r="H96" s="31"/>
      <c r="I96" s="31"/>
      <c r="J96" s="31"/>
      <c r="K96" s="31"/>
      <c r="L96" s="31"/>
      <c r="M96" s="31"/>
      <c r="N96" s="31"/>
      <c r="O96" s="31"/>
      <c r="P96" s="31"/>
      <c r="Q96" s="31"/>
      <c r="R96" s="31"/>
      <c r="S96" s="31"/>
      <c r="T96" s="31"/>
      <c r="U96" s="31"/>
    </row>
    <row r="97" spans="1:21">
      <c r="A97" s="31"/>
      <c r="B97" s="31"/>
      <c r="C97" s="31"/>
      <c r="D97" s="31"/>
      <c r="E97" s="31"/>
      <c r="F97" s="31"/>
      <c r="G97" s="31"/>
      <c r="H97" s="31"/>
      <c r="I97" s="31"/>
      <c r="J97" s="31"/>
      <c r="K97" s="31"/>
      <c r="L97" s="31"/>
      <c r="M97" s="31"/>
      <c r="N97" s="31"/>
      <c r="O97" s="31"/>
      <c r="P97" s="31"/>
      <c r="Q97" s="31"/>
      <c r="R97" s="31"/>
      <c r="S97" s="31"/>
      <c r="T97" s="31"/>
      <c r="U97" s="31"/>
    </row>
    <row r="98" spans="1:21">
      <c r="A98" s="31"/>
      <c r="B98" s="31"/>
      <c r="C98" s="31"/>
      <c r="D98" s="31"/>
      <c r="E98" s="31"/>
      <c r="F98" s="31"/>
      <c r="G98" s="31"/>
      <c r="H98" s="31"/>
      <c r="I98" s="31"/>
      <c r="J98" s="31"/>
      <c r="K98" s="31"/>
      <c r="L98" s="31"/>
      <c r="M98" s="31"/>
      <c r="N98" s="31"/>
      <c r="O98" s="31"/>
      <c r="P98" s="31"/>
      <c r="Q98" s="31"/>
      <c r="R98" s="31"/>
      <c r="S98" s="31"/>
      <c r="T98" s="31"/>
      <c r="U98" s="31"/>
    </row>
    <row r="99" spans="1:21">
      <c r="A99" s="31"/>
      <c r="B99" s="31"/>
      <c r="C99" s="31"/>
      <c r="D99" s="31"/>
      <c r="E99" s="31"/>
      <c r="F99" s="31"/>
      <c r="G99" s="31"/>
      <c r="H99" s="31"/>
      <c r="I99" s="31"/>
      <c r="J99" s="31"/>
      <c r="K99" s="31"/>
      <c r="L99" s="31"/>
      <c r="M99" s="31"/>
      <c r="N99" s="31"/>
      <c r="O99" s="31"/>
      <c r="P99" s="31"/>
      <c r="Q99" s="31"/>
      <c r="R99" s="31"/>
      <c r="S99" s="31"/>
      <c r="T99" s="31"/>
      <c r="U99" s="31"/>
    </row>
    <row r="100" spans="1:21">
      <c r="A100" s="31"/>
      <c r="B100" s="31"/>
      <c r="C100" s="31"/>
      <c r="D100" s="31"/>
      <c r="E100" s="31"/>
      <c r="F100" s="31"/>
      <c r="G100" s="31"/>
      <c r="H100" s="31"/>
      <c r="I100" s="31"/>
      <c r="J100" s="31"/>
      <c r="K100" s="31"/>
      <c r="L100" s="31"/>
      <c r="M100" s="31"/>
      <c r="N100" s="31"/>
      <c r="O100" s="31"/>
      <c r="P100" s="31"/>
      <c r="Q100" s="31"/>
      <c r="R100" s="31"/>
      <c r="S100" s="31"/>
      <c r="T100" s="31"/>
      <c r="U100" s="31"/>
    </row>
    <row r="101" spans="1:21">
      <c r="A101" s="31"/>
      <c r="B101" s="31"/>
      <c r="C101" s="31"/>
      <c r="D101" s="31"/>
      <c r="E101" s="31"/>
      <c r="F101" s="31"/>
      <c r="G101" s="31"/>
      <c r="H101" s="31"/>
      <c r="I101" s="31"/>
      <c r="J101" s="31"/>
      <c r="K101" s="31"/>
      <c r="L101" s="31"/>
      <c r="M101" s="31"/>
      <c r="N101" s="31"/>
      <c r="O101" s="31"/>
      <c r="P101" s="31"/>
      <c r="Q101" s="31"/>
      <c r="R101" s="31"/>
      <c r="S101" s="31"/>
      <c r="T101" s="31"/>
      <c r="U101" s="3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workbookViewId="0"/>
  </sheetViews>
  <sheetFormatPr baseColWidth="10" defaultColWidth="17.1640625" defaultRowHeight="12.75" customHeight="1" x14ac:dyDescent="0"/>
  <cols>
    <col min="1" max="1" width="4.6640625" customWidth="1"/>
    <col min="2" max="2" width="39.33203125" customWidth="1"/>
    <col min="3" max="3" width="15.1640625" customWidth="1"/>
    <col min="4" max="4" width="20.5" customWidth="1"/>
  </cols>
  <sheetData>
    <row r="1" spans="1:21" ht="15">
      <c r="A1" s="31"/>
      <c r="B1" s="31"/>
      <c r="C1" s="31"/>
      <c r="D1" s="31"/>
      <c r="E1" s="31"/>
      <c r="F1" s="31"/>
      <c r="G1" s="31"/>
      <c r="H1" s="31"/>
      <c r="I1" s="31"/>
      <c r="J1" s="31"/>
      <c r="K1" s="31"/>
      <c r="L1" s="31"/>
      <c r="M1" s="31"/>
      <c r="N1" s="31"/>
      <c r="O1" s="31"/>
      <c r="P1" s="31"/>
      <c r="Q1" s="31"/>
      <c r="R1" s="31"/>
      <c r="S1" s="31"/>
      <c r="T1" s="31"/>
      <c r="U1" s="31"/>
    </row>
    <row r="2" spans="1:21" ht="15">
      <c r="A2" s="31"/>
      <c r="B2" s="21" t="s">
        <v>27</v>
      </c>
      <c r="C2" s="21"/>
      <c r="D2" s="21"/>
      <c r="E2" s="31"/>
      <c r="F2" s="31"/>
      <c r="G2" s="31"/>
      <c r="H2" s="31"/>
      <c r="I2" s="31"/>
      <c r="J2" s="31"/>
      <c r="K2" s="31"/>
      <c r="L2" s="31"/>
      <c r="M2" s="31"/>
      <c r="N2" s="31"/>
      <c r="O2" s="31"/>
      <c r="P2" s="31"/>
      <c r="Q2" s="31"/>
      <c r="R2" s="31"/>
      <c r="S2" s="31"/>
      <c r="T2" s="31"/>
      <c r="U2" s="31"/>
    </row>
    <row r="3" spans="1:21" ht="18" customHeight="1">
      <c r="A3" s="29"/>
      <c r="B3" s="36" t="s">
        <v>28</v>
      </c>
      <c r="C3" s="22">
        <f ca="1">TODAY()</f>
        <v>42034</v>
      </c>
      <c r="D3" s="41"/>
      <c r="E3" s="8"/>
      <c r="F3" s="31"/>
      <c r="G3" s="31"/>
      <c r="H3" s="31"/>
      <c r="I3" s="31"/>
      <c r="J3" s="31"/>
      <c r="K3" s="31"/>
      <c r="L3" s="31"/>
      <c r="M3" s="31"/>
      <c r="N3" s="31"/>
      <c r="O3" s="31"/>
      <c r="P3" s="31"/>
      <c r="Q3" s="31"/>
      <c r="R3" s="31"/>
      <c r="S3" s="31"/>
      <c r="T3" s="31"/>
      <c r="U3" s="31"/>
    </row>
    <row r="4" spans="1:21" ht="15">
      <c r="A4" s="29"/>
      <c r="B4" s="38" t="s">
        <v>29</v>
      </c>
      <c r="C4" s="18">
        <f>'The Data'!A2</f>
        <v>40823</v>
      </c>
      <c r="D4" s="47"/>
      <c r="E4" s="8"/>
      <c r="F4" s="31"/>
      <c r="G4" s="31"/>
      <c r="H4" s="31"/>
      <c r="I4" s="31"/>
      <c r="J4" s="31"/>
      <c r="K4" s="31"/>
      <c r="L4" s="31"/>
      <c r="M4" s="31"/>
      <c r="N4" s="31"/>
      <c r="O4" s="31"/>
      <c r="P4" s="31"/>
      <c r="Q4" s="31"/>
      <c r="R4" s="31"/>
      <c r="S4" s="31"/>
      <c r="T4" s="31"/>
      <c r="U4" s="31"/>
    </row>
    <row r="5" spans="1:21" ht="3.75" customHeight="1">
      <c r="A5" s="29"/>
      <c r="B5" s="59"/>
      <c r="C5" s="63"/>
      <c r="D5" s="47"/>
      <c r="E5" s="8"/>
      <c r="F5" s="31"/>
      <c r="G5" s="31"/>
      <c r="H5" s="31"/>
      <c r="I5" s="31"/>
      <c r="J5" s="31"/>
      <c r="K5" s="31"/>
      <c r="L5" s="31"/>
      <c r="M5" s="31"/>
      <c r="N5" s="31"/>
      <c r="O5" s="31"/>
      <c r="P5" s="31"/>
      <c r="Q5" s="31"/>
      <c r="R5" s="31"/>
      <c r="S5" s="31"/>
      <c r="T5" s="31"/>
      <c r="U5" s="31"/>
    </row>
    <row r="6" spans="1:21" ht="21.75" customHeight="1">
      <c r="A6" s="29"/>
      <c r="B6" s="59" t="s">
        <v>30</v>
      </c>
      <c r="C6" s="23">
        <f ca="1">C3-C4</f>
        <v>1211</v>
      </c>
      <c r="D6" s="47" t="s">
        <v>31</v>
      </c>
      <c r="E6" s="8"/>
      <c r="F6" s="31"/>
      <c r="G6" s="31"/>
      <c r="H6" s="31"/>
      <c r="I6" s="31"/>
      <c r="J6" s="31"/>
      <c r="K6" s="31"/>
      <c r="L6" s="31"/>
      <c r="M6" s="31"/>
      <c r="N6" s="31"/>
      <c r="O6" s="31"/>
      <c r="P6" s="31"/>
      <c r="Q6" s="31"/>
      <c r="R6" s="31"/>
      <c r="S6" s="31"/>
      <c r="T6" s="31"/>
      <c r="U6" s="31"/>
    </row>
    <row r="7" spans="1:21" ht="15">
      <c r="A7" s="29"/>
      <c r="B7" s="59"/>
      <c r="C7" s="23"/>
      <c r="D7" s="47"/>
      <c r="E7" s="8"/>
      <c r="F7" s="31"/>
      <c r="G7" s="31"/>
      <c r="H7" s="31"/>
      <c r="I7" s="31"/>
      <c r="J7" s="31"/>
      <c r="K7" s="31"/>
      <c r="L7" s="31"/>
      <c r="M7" s="31"/>
      <c r="N7" s="31"/>
      <c r="O7" s="31"/>
      <c r="P7" s="31"/>
      <c r="Q7" s="31"/>
      <c r="R7" s="31"/>
      <c r="S7" s="31"/>
      <c r="T7" s="31"/>
      <c r="U7" s="31"/>
    </row>
    <row r="8" spans="1:21" ht="15">
      <c r="A8" s="29"/>
      <c r="B8" s="27" t="s">
        <v>32</v>
      </c>
      <c r="C8" s="57">
        <f>MAX('The Data'!D:D)</f>
        <v>12</v>
      </c>
      <c r="D8" s="42" t="s">
        <v>31</v>
      </c>
      <c r="E8" s="8"/>
      <c r="F8" s="31"/>
      <c r="G8" s="31"/>
      <c r="H8" s="31"/>
      <c r="I8" s="31"/>
      <c r="J8" s="31"/>
      <c r="K8" s="31"/>
      <c r="L8" s="31"/>
      <c r="M8" s="31"/>
      <c r="N8" s="31"/>
      <c r="O8" s="31"/>
      <c r="P8" s="31"/>
      <c r="Q8" s="31"/>
      <c r="R8" s="31"/>
      <c r="S8" s="31"/>
      <c r="T8" s="31"/>
      <c r="U8" s="31"/>
    </row>
    <row r="9" spans="1:21" ht="27" customHeight="1">
      <c r="A9" s="31"/>
      <c r="B9" s="4"/>
      <c r="C9" s="51"/>
      <c r="D9" s="4"/>
      <c r="E9" s="31"/>
      <c r="F9" s="31"/>
      <c r="G9" s="31"/>
      <c r="H9" s="31"/>
      <c r="I9" s="31"/>
      <c r="J9" s="31"/>
      <c r="K9" s="31"/>
      <c r="L9" s="31"/>
      <c r="M9" s="31"/>
      <c r="N9" s="31"/>
      <c r="O9" s="31"/>
      <c r="P9" s="31"/>
      <c r="Q9" s="31"/>
      <c r="R9" s="31"/>
      <c r="S9" s="31"/>
      <c r="T9" s="31"/>
      <c r="U9" s="31"/>
    </row>
    <row r="10" spans="1:21" ht="15">
      <c r="A10" s="29"/>
      <c r="B10" s="33" t="s">
        <v>33</v>
      </c>
      <c r="C10" s="13">
        <f ca="1">SUMIF('The Data'!A:A,TODAY(),'The Data'!B:B)</f>
        <v>0</v>
      </c>
      <c r="D10" s="49" t="s">
        <v>34</v>
      </c>
      <c r="E10" s="8"/>
      <c r="F10" s="31"/>
      <c r="G10" s="31"/>
      <c r="H10" s="31"/>
      <c r="I10" s="31"/>
      <c r="J10" s="31"/>
      <c r="K10" s="31"/>
      <c r="L10" s="31"/>
      <c r="M10" s="31"/>
      <c r="N10" s="31"/>
      <c r="O10" s="31"/>
      <c r="P10" s="31"/>
      <c r="Q10" s="31"/>
      <c r="R10" s="31"/>
      <c r="S10" s="31"/>
      <c r="T10" s="31"/>
      <c r="U10" s="31"/>
    </row>
    <row r="11" spans="1:21" ht="15">
      <c r="A11" s="29"/>
      <c r="B11" s="54"/>
      <c r="D11" s="6"/>
      <c r="E11" s="8"/>
      <c r="F11" s="31"/>
      <c r="G11" s="31"/>
      <c r="H11" s="31"/>
      <c r="I11" s="31"/>
      <c r="J11" s="31"/>
      <c r="K11" s="31"/>
      <c r="L11" s="31"/>
      <c r="M11" s="31"/>
      <c r="N11" s="31"/>
      <c r="O11" s="31"/>
      <c r="P11" s="31"/>
      <c r="Q11" s="31"/>
      <c r="R11" s="31"/>
      <c r="S11" s="31"/>
      <c r="T11" s="31"/>
      <c r="U11" s="31"/>
    </row>
    <row r="12" spans="1:21" ht="15">
      <c r="A12" s="29"/>
      <c r="B12" s="69" t="s">
        <v>35</v>
      </c>
      <c r="C12" s="52">
        <f>'Goal Setting'!C12</f>
        <v>145</v>
      </c>
      <c r="D12" s="56" t="s">
        <v>34</v>
      </c>
      <c r="E12" s="8"/>
      <c r="F12" s="31"/>
      <c r="G12" s="31"/>
      <c r="H12" s="31"/>
      <c r="I12" s="31"/>
      <c r="J12" s="31"/>
      <c r="K12" s="31"/>
      <c r="L12" s="31"/>
      <c r="M12" s="31"/>
      <c r="N12" s="31"/>
      <c r="O12" s="31"/>
      <c r="P12" s="31"/>
      <c r="Q12" s="31"/>
      <c r="R12" s="31"/>
      <c r="S12" s="31"/>
      <c r="T12" s="31"/>
      <c r="U12" s="31"/>
    </row>
    <row r="13" spans="1:21" ht="25.5" customHeight="1">
      <c r="A13" s="31"/>
      <c r="B13" s="15"/>
      <c r="C13" s="15"/>
      <c r="D13" s="15"/>
      <c r="E13" s="31"/>
      <c r="F13" s="31"/>
      <c r="G13" s="31"/>
      <c r="H13" s="31"/>
      <c r="I13" s="31"/>
      <c r="J13" s="31"/>
      <c r="K13" s="31"/>
      <c r="L13" s="31"/>
      <c r="M13" s="31"/>
      <c r="N13" s="31"/>
      <c r="O13" s="31"/>
      <c r="P13" s="31"/>
      <c r="Q13" s="31"/>
      <c r="R13" s="31"/>
      <c r="S13" s="31"/>
      <c r="T13" s="31"/>
      <c r="U13" s="31"/>
    </row>
    <row r="14" spans="1:21" ht="15">
      <c r="A14" s="29"/>
      <c r="B14" s="33" t="s">
        <v>36</v>
      </c>
      <c r="C14" s="13">
        <f ca="1">'Goal Setting'!C3-C10</f>
        <v>150</v>
      </c>
      <c r="D14" s="49" t="s">
        <v>34</v>
      </c>
      <c r="E14" s="8"/>
      <c r="F14" s="31"/>
      <c r="G14" s="31"/>
      <c r="H14" s="31"/>
      <c r="I14" s="31"/>
      <c r="J14" s="31"/>
      <c r="K14" s="31"/>
      <c r="L14" s="31"/>
      <c r="M14" s="31"/>
      <c r="N14" s="31"/>
      <c r="O14" s="31"/>
      <c r="P14" s="31"/>
      <c r="Q14" s="31"/>
      <c r="R14" s="31"/>
      <c r="S14" s="31"/>
      <c r="T14" s="31"/>
      <c r="U14" s="31"/>
    </row>
    <row r="15" spans="1:21" ht="15">
      <c r="A15" s="29"/>
      <c r="B15" s="69" t="s">
        <v>37</v>
      </c>
      <c r="C15" s="10">
        <f ca="1">C14/'Goal Setting'!C15</f>
        <v>30</v>
      </c>
      <c r="D15" s="56" t="s">
        <v>38</v>
      </c>
      <c r="E15" s="8"/>
      <c r="F15" s="31"/>
      <c r="G15" s="31"/>
      <c r="H15" s="31"/>
      <c r="I15" s="31"/>
      <c r="J15" s="31"/>
      <c r="K15" s="31"/>
      <c r="L15" s="31"/>
      <c r="M15" s="31"/>
      <c r="N15" s="31"/>
      <c r="O15" s="31"/>
      <c r="P15" s="31"/>
      <c r="Q15" s="31"/>
      <c r="R15" s="31"/>
      <c r="S15" s="31"/>
      <c r="T15" s="31"/>
      <c r="U15" s="31"/>
    </row>
    <row r="16" spans="1:21" ht="21" customHeight="1">
      <c r="A16" s="31"/>
      <c r="B16" s="4"/>
      <c r="C16" s="51"/>
      <c r="D16" s="4"/>
      <c r="E16" s="31"/>
      <c r="F16" s="31"/>
      <c r="G16" s="31"/>
      <c r="H16" s="31"/>
      <c r="I16" s="31"/>
      <c r="J16" s="31"/>
      <c r="K16" s="31"/>
      <c r="L16" s="31"/>
      <c r="M16" s="31"/>
      <c r="N16" s="31"/>
      <c r="O16" s="31"/>
      <c r="P16" s="31"/>
      <c r="Q16" s="31"/>
      <c r="R16" s="31"/>
      <c r="S16" s="31"/>
      <c r="T16" s="31"/>
      <c r="U16" s="31"/>
    </row>
    <row r="17" spans="1:21" ht="15">
      <c r="A17" s="29"/>
      <c r="B17" s="3" t="s">
        <v>39</v>
      </c>
      <c r="C17" s="51"/>
      <c r="D17" s="7"/>
      <c r="E17" s="8"/>
      <c r="F17" s="31"/>
      <c r="G17" s="31"/>
      <c r="H17" s="31"/>
      <c r="I17" s="31"/>
      <c r="J17" s="31"/>
      <c r="K17" s="31"/>
      <c r="L17" s="31"/>
      <c r="M17" s="31"/>
      <c r="N17" s="31"/>
      <c r="O17" s="31"/>
      <c r="P17" s="31"/>
      <c r="Q17" s="31"/>
      <c r="R17" s="31"/>
      <c r="S17" s="31"/>
      <c r="T17" s="31"/>
      <c r="U17" s="31"/>
    </row>
    <row r="18" spans="1:21" ht="15">
      <c r="A18" s="29"/>
      <c r="B18" s="33" t="s">
        <v>40</v>
      </c>
      <c r="C18" s="13">
        <f ca="1">SUMIF('The Data'!A:A,TODAY(),'The Data'!C:C)</f>
        <v>0</v>
      </c>
      <c r="D18" s="49" t="s">
        <v>34</v>
      </c>
      <c r="E18" s="8"/>
      <c r="F18" s="31"/>
      <c r="G18" s="31"/>
      <c r="H18" s="31"/>
      <c r="I18" s="31"/>
      <c r="J18" s="31"/>
      <c r="K18" s="31"/>
      <c r="L18" s="31"/>
      <c r="M18" s="31"/>
      <c r="N18" s="31"/>
      <c r="O18" s="31"/>
      <c r="P18" s="31"/>
      <c r="Q18" s="31"/>
      <c r="R18" s="31"/>
      <c r="S18" s="31"/>
      <c r="T18" s="31"/>
      <c r="U18" s="31"/>
    </row>
    <row r="19" spans="1:21" ht="15">
      <c r="A19" s="29"/>
      <c r="B19" s="8" t="s">
        <v>36</v>
      </c>
      <c r="C19" s="66" t="str">
        <f ca="1">IF((C18&gt;0),('Goal Setting'!C3-C18),".")</f>
        <v>.</v>
      </c>
      <c r="D19" s="29" t="s">
        <v>34</v>
      </c>
      <c r="E19" s="8"/>
      <c r="F19" s="31"/>
      <c r="G19" s="31"/>
      <c r="H19" s="31"/>
      <c r="I19" s="31"/>
      <c r="J19" s="31"/>
      <c r="K19" s="31"/>
      <c r="L19" s="31"/>
      <c r="M19" s="31"/>
      <c r="N19" s="31"/>
      <c r="O19" s="31"/>
      <c r="P19" s="31"/>
      <c r="Q19" s="31"/>
      <c r="R19" s="31"/>
      <c r="S19" s="31"/>
      <c r="T19" s="31"/>
      <c r="U19" s="31"/>
    </row>
    <row r="20" spans="1:21" ht="15">
      <c r="A20" s="29"/>
      <c r="B20" s="69" t="s">
        <v>37</v>
      </c>
      <c r="C20" s="10" t="str">
        <f ca="1">IFERROR((C19/'Goal Setting'!C19),".")</f>
        <v>.</v>
      </c>
      <c r="D20" s="56" t="s">
        <v>38</v>
      </c>
      <c r="E20" s="8"/>
      <c r="F20" s="31"/>
      <c r="G20" s="31"/>
      <c r="H20" s="31"/>
      <c r="I20" s="31"/>
      <c r="J20" s="31"/>
      <c r="K20" s="31"/>
      <c r="L20" s="31"/>
      <c r="M20" s="31"/>
      <c r="N20" s="31"/>
      <c r="O20" s="31"/>
      <c r="P20" s="31"/>
      <c r="Q20" s="31"/>
      <c r="R20" s="31"/>
      <c r="S20" s="31"/>
      <c r="T20" s="31"/>
      <c r="U20" s="31"/>
    </row>
    <row r="21" spans="1:21" ht="15">
      <c r="A21" s="31"/>
      <c r="B21" s="1"/>
      <c r="C21" s="1"/>
      <c r="D21" s="34"/>
      <c r="E21" s="31"/>
      <c r="F21" s="31"/>
      <c r="G21" s="31"/>
      <c r="H21" s="31"/>
      <c r="I21" s="31"/>
      <c r="J21" s="31"/>
      <c r="K21" s="31"/>
      <c r="L21" s="31"/>
      <c r="M21" s="31"/>
      <c r="N21" s="31"/>
      <c r="O21" s="31"/>
      <c r="P21" s="31"/>
      <c r="Q21" s="31"/>
      <c r="R21" s="31"/>
      <c r="S21" s="31"/>
      <c r="T21" s="31"/>
      <c r="U21" s="31"/>
    </row>
    <row r="22" spans="1:21" ht="15">
      <c r="A22" s="31"/>
      <c r="B22" s="21"/>
      <c r="C22" s="21"/>
      <c r="D22" s="21"/>
      <c r="E22" s="31"/>
      <c r="F22" s="31"/>
      <c r="G22" s="31"/>
      <c r="H22" s="31"/>
      <c r="I22" s="31"/>
      <c r="J22" s="31"/>
      <c r="K22" s="31"/>
      <c r="L22" s="31"/>
      <c r="M22" s="31"/>
      <c r="N22" s="31"/>
      <c r="O22" s="31"/>
      <c r="P22" s="31"/>
      <c r="Q22" s="31"/>
      <c r="R22" s="31"/>
      <c r="S22" s="31"/>
      <c r="T22" s="31"/>
      <c r="U22" s="31"/>
    </row>
    <row r="23" spans="1:21" ht="15">
      <c r="A23" s="29"/>
      <c r="B23" s="33" t="s">
        <v>41</v>
      </c>
      <c r="C23" s="16">
        <f>MIN('The Data'!B:B)</f>
        <v>142</v>
      </c>
      <c r="D23" s="49" t="s">
        <v>34</v>
      </c>
      <c r="E23" s="8"/>
      <c r="F23" s="31"/>
      <c r="G23" s="31"/>
      <c r="H23" s="31"/>
      <c r="I23" s="31"/>
      <c r="J23" s="31"/>
      <c r="K23" s="31"/>
      <c r="L23" s="31"/>
      <c r="M23" s="31"/>
      <c r="N23" s="31"/>
      <c r="O23" s="31"/>
      <c r="P23" s="31"/>
      <c r="Q23" s="31"/>
      <c r="R23" s="31"/>
      <c r="S23" s="31"/>
      <c r="T23" s="31"/>
      <c r="U23" s="31"/>
    </row>
    <row r="24" spans="1:21" ht="15">
      <c r="A24" s="29"/>
      <c r="B24" s="30" t="s">
        <v>42</v>
      </c>
      <c r="C24" s="48">
        <f>MAX('The Data'!B:B)</f>
        <v>145.5</v>
      </c>
      <c r="D24" s="56" t="s">
        <v>34</v>
      </c>
      <c r="E24" s="8"/>
      <c r="F24" s="31"/>
      <c r="G24" s="31"/>
      <c r="H24" s="31"/>
      <c r="I24" s="31"/>
      <c r="J24" s="31"/>
      <c r="K24" s="31"/>
      <c r="L24" s="31"/>
      <c r="M24" s="31"/>
      <c r="N24" s="31"/>
      <c r="O24" s="31"/>
      <c r="P24" s="31"/>
      <c r="Q24" s="31"/>
      <c r="R24" s="31"/>
      <c r="S24" s="31"/>
      <c r="T24" s="31"/>
      <c r="U24" s="31"/>
    </row>
    <row r="25" spans="1:21" ht="15">
      <c r="A25" s="31"/>
      <c r="B25" s="34"/>
      <c r="C25" s="34"/>
      <c r="D25" s="34"/>
      <c r="E25" s="31"/>
      <c r="F25" s="31"/>
      <c r="G25" s="31"/>
      <c r="H25" s="31"/>
      <c r="I25" s="31"/>
      <c r="J25" s="31"/>
      <c r="K25" s="31"/>
      <c r="L25" s="31"/>
      <c r="M25" s="31"/>
      <c r="N25" s="31"/>
      <c r="O25" s="31"/>
      <c r="P25" s="31"/>
      <c r="Q25" s="31"/>
      <c r="R25" s="31"/>
      <c r="S25" s="31"/>
      <c r="T25" s="31"/>
      <c r="U25" s="31"/>
    </row>
    <row r="26" spans="1:21" ht="15">
      <c r="A26" s="31"/>
      <c r="B26" s="31"/>
      <c r="C26" s="31"/>
      <c r="D26" s="31"/>
      <c r="E26" s="31"/>
      <c r="F26" s="31"/>
      <c r="G26" s="31"/>
      <c r="H26" s="31"/>
      <c r="I26" s="31"/>
      <c r="J26" s="31"/>
      <c r="K26" s="31"/>
      <c r="L26" s="31"/>
      <c r="M26" s="31"/>
      <c r="N26" s="31"/>
      <c r="O26" s="31"/>
      <c r="P26" s="31"/>
      <c r="Q26" s="31"/>
      <c r="R26" s="31"/>
      <c r="S26" s="31"/>
      <c r="T26" s="31"/>
      <c r="U26" s="31"/>
    </row>
    <row r="27" spans="1:21" ht="15">
      <c r="A27" s="31"/>
      <c r="B27" s="31"/>
      <c r="C27" s="31"/>
      <c r="D27" s="31"/>
      <c r="E27" s="31"/>
      <c r="F27" s="31"/>
      <c r="G27" s="31"/>
      <c r="H27" s="31"/>
      <c r="I27" s="31"/>
      <c r="J27" s="31"/>
      <c r="K27" s="31"/>
      <c r="L27" s="31"/>
      <c r="M27" s="31"/>
      <c r="N27" s="31"/>
      <c r="O27" s="31"/>
      <c r="P27" s="31"/>
      <c r="Q27" s="31"/>
      <c r="R27" s="31"/>
      <c r="S27" s="31"/>
      <c r="T27" s="31"/>
      <c r="U27" s="31"/>
    </row>
    <row r="28" spans="1:21" ht="15">
      <c r="A28" s="31"/>
      <c r="B28" s="31"/>
      <c r="C28" s="31"/>
      <c r="D28" s="31"/>
      <c r="E28" s="31"/>
      <c r="F28" s="31"/>
      <c r="G28" s="31"/>
      <c r="H28" s="31"/>
      <c r="I28" s="31"/>
      <c r="J28" s="31"/>
      <c r="K28" s="31"/>
      <c r="L28" s="31"/>
      <c r="M28" s="31"/>
      <c r="N28" s="31"/>
      <c r="O28" s="31"/>
      <c r="P28" s="31"/>
      <c r="Q28" s="31"/>
      <c r="R28" s="31"/>
      <c r="S28" s="31"/>
      <c r="T28" s="31"/>
      <c r="U28" s="31"/>
    </row>
    <row r="29" spans="1:21" ht="15">
      <c r="A29" s="31"/>
      <c r="B29" s="31"/>
      <c r="C29" s="31"/>
      <c r="D29" s="31"/>
      <c r="E29" s="31"/>
      <c r="F29" s="31"/>
      <c r="G29" s="31"/>
      <c r="H29" s="31"/>
      <c r="I29" s="31"/>
      <c r="J29" s="31"/>
      <c r="K29" s="31"/>
      <c r="L29" s="31"/>
      <c r="M29" s="31"/>
      <c r="N29" s="31"/>
      <c r="O29" s="31"/>
      <c r="P29" s="31"/>
      <c r="Q29" s="31"/>
      <c r="R29" s="31"/>
      <c r="S29" s="31"/>
      <c r="T29" s="31"/>
      <c r="U29" s="31"/>
    </row>
    <row r="30" spans="1:21" ht="15">
      <c r="A30" s="31"/>
      <c r="B30" s="31"/>
      <c r="C30" s="31"/>
      <c r="D30" s="31"/>
      <c r="E30" s="31"/>
      <c r="F30" s="31"/>
      <c r="G30" s="31"/>
      <c r="H30" s="31"/>
      <c r="I30" s="31"/>
      <c r="J30" s="31"/>
      <c r="K30" s="31"/>
      <c r="L30" s="31"/>
      <c r="M30" s="31"/>
      <c r="N30" s="31"/>
      <c r="O30" s="31"/>
      <c r="P30" s="31"/>
      <c r="Q30" s="31"/>
      <c r="R30" s="31"/>
      <c r="S30" s="31"/>
      <c r="T30" s="31"/>
      <c r="U30" s="31"/>
    </row>
    <row r="31" spans="1:21" ht="15">
      <c r="A31" s="31"/>
      <c r="B31" s="31"/>
      <c r="C31" s="31"/>
      <c r="D31" s="31"/>
      <c r="E31" s="31"/>
      <c r="F31" s="31"/>
      <c r="G31" s="31"/>
      <c r="H31" s="31"/>
      <c r="I31" s="31"/>
      <c r="J31" s="31"/>
      <c r="K31" s="31"/>
      <c r="L31" s="31"/>
      <c r="M31" s="31"/>
      <c r="N31" s="31"/>
      <c r="O31" s="31"/>
      <c r="P31" s="31"/>
      <c r="Q31" s="31"/>
      <c r="R31" s="31"/>
      <c r="S31" s="31"/>
      <c r="T31" s="31"/>
      <c r="U31" s="31"/>
    </row>
    <row r="32" spans="1:21" ht="15">
      <c r="A32" s="31"/>
      <c r="B32" s="31"/>
      <c r="C32" s="31"/>
      <c r="D32" s="31"/>
      <c r="E32" s="31"/>
      <c r="F32" s="31"/>
      <c r="G32" s="31"/>
      <c r="H32" s="31"/>
      <c r="I32" s="31"/>
      <c r="J32" s="31"/>
      <c r="K32" s="31"/>
      <c r="L32" s="31"/>
      <c r="M32" s="31"/>
      <c r="N32" s="31"/>
      <c r="O32" s="31"/>
      <c r="P32" s="31"/>
      <c r="Q32" s="31"/>
      <c r="R32" s="31"/>
      <c r="S32" s="31"/>
      <c r="T32" s="31"/>
      <c r="U32" s="31"/>
    </row>
    <row r="33" spans="1:21" ht="15">
      <c r="A33" s="31"/>
      <c r="B33" s="31"/>
      <c r="C33" s="31"/>
      <c r="D33" s="31"/>
      <c r="E33" s="31"/>
      <c r="F33" s="31"/>
      <c r="G33" s="31"/>
      <c r="H33" s="31"/>
      <c r="I33" s="31"/>
      <c r="J33" s="31"/>
      <c r="K33" s="31"/>
      <c r="L33" s="31"/>
      <c r="M33" s="31"/>
      <c r="N33" s="31"/>
      <c r="O33" s="31"/>
      <c r="P33" s="31"/>
      <c r="Q33" s="31"/>
      <c r="R33" s="31"/>
      <c r="S33" s="31"/>
      <c r="T33" s="31"/>
      <c r="U33" s="31"/>
    </row>
    <row r="34" spans="1:21" ht="15">
      <c r="A34" s="31"/>
      <c r="B34" s="31"/>
      <c r="C34" s="31"/>
      <c r="D34" s="31"/>
      <c r="E34" s="31"/>
      <c r="F34" s="31"/>
      <c r="G34" s="31"/>
      <c r="H34" s="31"/>
      <c r="I34" s="31"/>
      <c r="J34" s="31"/>
      <c r="K34" s="31"/>
      <c r="L34" s="31"/>
      <c r="M34" s="31"/>
      <c r="N34" s="31"/>
      <c r="O34" s="31"/>
      <c r="P34" s="31"/>
      <c r="Q34" s="31"/>
      <c r="R34" s="31"/>
      <c r="S34" s="31"/>
      <c r="T34" s="31"/>
      <c r="U34" s="31"/>
    </row>
    <row r="35" spans="1:21" ht="15">
      <c r="A35" s="31"/>
      <c r="B35" s="31"/>
      <c r="C35" s="31"/>
      <c r="D35" s="31"/>
      <c r="E35" s="31"/>
      <c r="F35" s="31"/>
      <c r="G35" s="31"/>
      <c r="H35" s="31"/>
      <c r="I35" s="31"/>
      <c r="J35" s="31"/>
      <c r="K35" s="31"/>
      <c r="L35" s="31"/>
      <c r="M35" s="31"/>
      <c r="N35" s="31"/>
      <c r="O35" s="31"/>
      <c r="P35" s="31"/>
      <c r="Q35" s="31"/>
      <c r="R35" s="31"/>
      <c r="S35" s="31"/>
      <c r="T35" s="31"/>
      <c r="U35" s="31"/>
    </row>
    <row r="36" spans="1:21" ht="15">
      <c r="A36" s="31"/>
      <c r="B36" s="31"/>
      <c r="C36" s="31"/>
      <c r="D36" s="31"/>
      <c r="E36" s="31"/>
      <c r="F36" s="31"/>
      <c r="G36" s="31"/>
      <c r="H36" s="31"/>
      <c r="I36" s="31"/>
      <c r="J36" s="31"/>
      <c r="K36" s="31"/>
      <c r="L36" s="31"/>
      <c r="M36" s="31"/>
      <c r="N36" s="31"/>
      <c r="O36" s="31"/>
      <c r="P36" s="31"/>
      <c r="Q36" s="31"/>
      <c r="R36" s="31"/>
      <c r="S36" s="31"/>
      <c r="T36" s="31"/>
      <c r="U36" s="31"/>
    </row>
    <row r="37" spans="1:21" ht="15">
      <c r="A37" s="31"/>
      <c r="B37" s="31"/>
      <c r="C37" s="31"/>
      <c r="D37" s="31"/>
      <c r="E37" s="31"/>
      <c r="F37" s="31"/>
      <c r="G37" s="31"/>
      <c r="H37" s="31"/>
      <c r="I37" s="31"/>
      <c r="J37" s="31"/>
      <c r="K37" s="31"/>
      <c r="L37" s="31"/>
      <c r="M37" s="31"/>
      <c r="N37" s="31"/>
      <c r="O37" s="31"/>
      <c r="P37" s="31"/>
      <c r="Q37" s="31"/>
      <c r="R37" s="31"/>
      <c r="S37" s="31"/>
      <c r="T37" s="31"/>
      <c r="U37" s="31"/>
    </row>
    <row r="38" spans="1:21" ht="15">
      <c r="A38" s="31"/>
      <c r="B38" s="31"/>
      <c r="C38" s="31"/>
      <c r="D38" s="31"/>
      <c r="E38" s="31"/>
      <c r="F38" s="31"/>
      <c r="G38" s="31"/>
      <c r="H38" s="31"/>
      <c r="I38" s="31"/>
      <c r="J38" s="31"/>
      <c r="K38" s="31"/>
      <c r="L38" s="31"/>
      <c r="M38" s="31"/>
      <c r="N38" s="31"/>
      <c r="O38" s="31"/>
      <c r="P38" s="31"/>
      <c r="Q38" s="31"/>
      <c r="R38" s="31"/>
      <c r="S38" s="31"/>
      <c r="T38" s="31"/>
      <c r="U38" s="31"/>
    </row>
    <row r="39" spans="1:21" ht="15">
      <c r="A39" s="31"/>
      <c r="B39" s="31"/>
      <c r="C39" s="31"/>
      <c r="D39" s="31"/>
      <c r="E39" s="31"/>
      <c r="F39" s="31"/>
      <c r="G39" s="31"/>
      <c r="H39" s="31"/>
      <c r="I39" s="31"/>
      <c r="J39" s="31"/>
      <c r="K39" s="31"/>
      <c r="L39" s="31"/>
      <c r="M39" s="31"/>
      <c r="N39" s="31"/>
      <c r="O39" s="31"/>
      <c r="P39" s="31"/>
      <c r="Q39" s="31"/>
      <c r="R39" s="31"/>
      <c r="S39" s="31"/>
      <c r="T39" s="31"/>
      <c r="U39" s="31"/>
    </row>
    <row r="40" spans="1:21" ht="15">
      <c r="A40" s="31"/>
      <c r="B40" s="31"/>
      <c r="C40" s="31"/>
      <c r="D40" s="31"/>
      <c r="E40" s="31"/>
      <c r="F40" s="31"/>
      <c r="G40" s="31"/>
      <c r="H40" s="31"/>
      <c r="I40" s="31"/>
      <c r="J40" s="31"/>
      <c r="K40" s="31"/>
      <c r="L40" s="31"/>
      <c r="M40" s="31"/>
      <c r="N40" s="31"/>
      <c r="O40" s="31"/>
      <c r="P40" s="31"/>
      <c r="Q40" s="31"/>
      <c r="R40" s="31"/>
      <c r="S40" s="31"/>
      <c r="T40" s="31"/>
      <c r="U40" s="31"/>
    </row>
    <row r="41" spans="1:21" ht="15">
      <c r="A41" s="31"/>
      <c r="B41" s="31"/>
      <c r="C41" s="31"/>
      <c r="D41" s="31"/>
      <c r="E41" s="31"/>
      <c r="F41" s="31"/>
      <c r="G41" s="31"/>
      <c r="H41" s="31"/>
      <c r="I41" s="31"/>
      <c r="J41" s="31"/>
      <c r="K41" s="31"/>
      <c r="L41" s="31"/>
      <c r="M41" s="31"/>
      <c r="N41" s="31"/>
      <c r="O41" s="31"/>
      <c r="P41" s="31"/>
      <c r="Q41" s="31"/>
      <c r="R41" s="31"/>
      <c r="S41" s="31"/>
      <c r="T41" s="31"/>
      <c r="U41" s="31"/>
    </row>
    <row r="42" spans="1:21" ht="15">
      <c r="A42" s="31"/>
      <c r="B42" s="31"/>
      <c r="C42" s="31"/>
      <c r="D42" s="31"/>
      <c r="E42" s="31"/>
      <c r="F42" s="31"/>
      <c r="G42" s="31"/>
      <c r="H42" s="31"/>
      <c r="I42" s="31"/>
      <c r="J42" s="31"/>
      <c r="K42" s="31"/>
      <c r="L42" s="31"/>
      <c r="M42" s="31"/>
      <c r="N42" s="31"/>
      <c r="O42" s="31"/>
      <c r="P42" s="31"/>
      <c r="Q42" s="31"/>
      <c r="R42" s="31"/>
      <c r="S42" s="31"/>
      <c r="T42" s="31"/>
      <c r="U42" s="31"/>
    </row>
    <row r="43" spans="1:21" ht="15">
      <c r="A43" s="31"/>
      <c r="B43" s="31"/>
      <c r="C43" s="31"/>
      <c r="D43" s="31"/>
      <c r="E43" s="31"/>
      <c r="F43" s="31"/>
      <c r="G43" s="31"/>
      <c r="H43" s="31"/>
      <c r="I43" s="31"/>
      <c r="J43" s="31"/>
      <c r="K43" s="31"/>
      <c r="L43" s="31"/>
      <c r="M43" s="31"/>
      <c r="N43" s="31"/>
      <c r="O43" s="31"/>
      <c r="P43" s="31"/>
      <c r="Q43" s="31"/>
      <c r="R43" s="31"/>
      <c r="S43" s="31"/>
      <c r="T43" s="31"/>
      <c r="U43" s="31"/>
    </row>
    <row r="44" spans="1:21" ht="15">
      <c r="A44" s="31"/>
      <c r="B44" s="31"/>
      <c r="C44" s="31"/>
      <c r="D44" s="31"/>
      <c r="E44" s="31"/>
      <c r="F44" s="31"/>
      <c r="G44" s="31"/>
      <c r="H44" s="31"/>
      <c r="I44" s="31"/>
      <c r="J44" s="31"/>
      <c r="K44" s="31"/>
      <c r="L44" s="31"/>
      <c r="M44" s="31"/>
      <c r="N44" s="31"/>
      <c r="O44" s="31"/>
      <c r="P44" s="31"/>
      <c r="Q44" s="31"/>
      <c r="R44" s="31"/>
      <c r="S44" s="31"/>
      <c r="T44" s="31"/>
      <c r="U44" s="31"/>
    </row>
    <row r="45" spans="1:21" ht="15">
      <c r="A45" s="31"/>
      <c r="B45" s="31"/>
      <c r="C45" s="31"/>
      <c r="D45" s="31"/>
      <c r="E45" s="31"/>
      <c r="F45" s="31"/>
      <c r="G45" s="31"/>
      <c r="H45" s="31"/>
      <c r="I45" s="31"/>
      <c r="J45" s="31"/>
      <c r="K45" s="31"/>
      <c r="L45" s="31"/>
      <c r="M45" s="31"/>
      <c r="N45" s="31"/>
      <c r="O45" s="31"/>
      <c r="P45" s="31"/>
      <c r="Q45" s="31"/>
      <c r="R45" s="31"/>
      <c r="S45" s="31"/>
      <c r="T45" s="31"/>
      <c r="U45" s="31"/>
    </row>
    <row r="46" spans="1:21" ht="15">
      <c r="A46" s="31"/>
      <c r="B46" s="31"/>
      <c r="C46" s="31"/>
      <c r="D46" s="31"/>
      <c r="E46" s="31"/>
      <c r="F46" s="31"/>
      <c r="G46" s="31"/>
      <c r="H46" s="31"/>
      <c r="I46" s="31"/>
      <c r="J46" s="31"/>
      <c r="K46" s="31"/>
      <c r="L46" s="31"/>
      <c r="M46" s="31"/>
      <c r="N46" s="31"/>
      <c r="O46" s="31"/>
      <c r="P46" s="31"/>
      <c r="Q46" s="31"/>
      <c r="R46" s="31"/>
      <c r="S46" s="31"/>
      <c r="T46" s="31"/>
      <c r="U46" s="31"/>
    </row>
    <row r="47" spans="1:21" ht="15">
      <c r="A47" s="31"/>
      <c r="B47" s="31"/>
      <c r="C47" s="31"/>
      <c r="D47" s="31"/>
      <c r="E47" s="31"/>
      <c r="F47" s="31"/>
      <c r="G47" s="31"/>
      <c r="H47" s="31"/>
      <c r="I47" s="31"/>
      <c r="J47" s="31"/>
      <c r="K47" s="31"/>
      <c r="L47" s="31"/>
      <c r="M47" s="31"/>
      <c r="N47" s="31"/>
      <c r="O47" s="31"/>
      <c r="P47" s="31"/>
      <c r="Q47" s="31"/>
      <c r="R47" s="31"/>
      <c r="S47" s="31"/>
      <c r="T47" s="31"/>
      <c r="U47" s="31"/>
    </row>
    <row r="48" spans="1:21" ht="15">
      <c r="A48" s="31"/>
      <c r="B48" s="31"/>
      <c r="C48" s="31"/>
      <c r="D48" s="31"/>
      <c r="E48" s="31"/>
      <c r="F48" s="31"/>
      <c r="G48" s="31"/>
      <c r="H48" s="31"/>
      <c r="I48" s="31"/>
      <c r="J48" s="31"/>
      <c r="K48" s="31"/>
      <c r="L48" s="31"/>
      <c r="M48" s="31"/>
      <c r="N48" s="31"/>
      <c r="O48" s="31"/>
      <c r="P48" s="31"/>
      <c r="Q48" s="31"/>
      <c r="R48" s="31"/>
      <c r="S48" s="31"/>
      <c r="T48" s="31"/>
      <c r="U48" s="31"/>
    </row>
    <row r="49" spans="1:21" ht="15">
      <c r="A49" s="31"/>
      <c r="B49" s="31"/>
      <c r="C49" s="31"/>
      <c r="D49" s="31"/>
      <c r="E49" s="31"/>
      <c r="F49" s="31"/>
      <c r="G49" s="31"/>
      <c r="H49" s="31"/>
      <c r="I49" s="31"/>
      <c r="J49" s="31"/>
      <c r="K49" s="31"/>
      <c r="L49" s="31"/>
      <c r="M49" s="31"/>
      <c r="N49" s="31"/>
      <c r="O49" s="31"/>
      <c r="P49" s="31"/>
      <c r="Q49" s="31"/>
      <c r="R49" s="31"/>
      <c r="S49" s="31"/>
      <c r="T49" s="31"/>
      <c r="U49" s="31"/>
    </row>
    <row r="50" spans="1:21" ht="15">
      <c r="A50" s="31"/>
      <c r="B50" s="31"/>
      <c r="C50" s="31"/>
      <c r="D50" s="31"/>
      <c r="E50" s="31"/>
      <c r="F50" s="31"/>
      <c r="G50" s="31"/>
      <c r="H50" s="31"/>
      <c r="I50" s="31"/>
      <c r="J50" s="31"/>
      <c r="K50" s="31"/>
      <c r="L50" s="31"/>
      <c r="M50" s="31"/>
      <c r="N50" s="31"/>
      <c r="O50" s="31"/>
      <c r="P50" s="31"/>
      <c r="Q50" s="31"/>
      <c r="R50" s="31"/>
      <c r="S50" s="31"/>
      <c r="T50" s="31"/>
      <c r="U50" s="31"/>
    </row>
    <row r="51" spans="1:21" ht="15">
      <c r="A51" s="31"/>
      <c r="B51" s="31"/>
      <c r="C51" s="31"/>
      <c r="D51" s="31"/>
      <c r="E51" s="31"/>
      <c r="F51" s="31"/>
      <c r="G51" s="31"/>
      <c r="H51" s="31"/>
      <c r="I51" s="31"/>
      <c r="J51" s="31"/>
      <c r="K51" s="31"/>
      <c r="L51" s="31"/>
      <c r="M51" s="31"/>
      <c r="N51" s="31"/>
      <c r="O51" s="31"/>
      <c r="P51" s="31"/>
      <c r="Q51" s="31"/>
      <c r="R51" s="31"/>
      <c r="S51" s="31"/>
      <c r="T51" s="31"/>
      <c r="U51" s="31"/>
    </row>
    <row r="52" spans="1:21" ht="15">
      <c r="A52" s="31"/>
      <c r="B52" s="31"/>
      <c r="C52" s="31"/>
      <c r="D52" s="31"/>
      <c r="E52" s="31"/>
      <c r="F52" s="31"/>
      <c r="G52" s="31"/>
      <c r="H52" s="31"/>
      <c r="I52" s="31"/>
      <c r="J52" s="31"/>
      <c r="K52" s="31"/>
      <c r="L52" s="31"/>
      <c r="M52" s="31"/>
      <c r="N52" s="31"/>
      <c r="O52" s="31"/>
      <c r="P52" s="31"/>
      <c r="Q52" s="31"/>
      <c r="R52" s="31"/>
      <c r="S52" s="31"/>
      <c r="T52" s="31"/>
      <c r="U52" s="31"/>
    </row>
    <row r="53" spans="1:21" ht="15">
      <c r="A53" s="31"/>
      <c r="B53" s="31"/>
      <c r="C53" s="31"/>
      <c r="D53" s="31"/>
      <c r="E53" s="31"/>
      <c r="F53" s="31"/>
      <c r="G53" s="31"/>
      <c r="H53" s="31"/>
      <c r="I53" s="31"/>
      <c r="J53" s="31"/>
      <c r="K53" s="31"/>
      <c r="L53" s="31"/>
      <c r="M53" s="31"/>
      <c r="N53" s="31"/>
      <c r="O53" s="31"/>
      <c r="P53" s="31"/>
      <c r="Q53" s="31"/>
      <c r="R53" s="31"/>
      <c r="S53" s="31"/>
      <c r="T53" s="31"/>
      <c r="U53" s="31"/>
    </row>
    <row r="54" spans="1:21" ht="15">
      <c r="A54" s="31"/>
      <c r="B54" s="31"/>
      <c r="C54" s="31"/>
      <c r="D54" s="31"/>
      <c r="E54" s="31"/>
      <c r="F54" s="31"/>
      <c r="G54" s="31"/>
      <c r="H54" s="31"/>
      <c r="I54" s="31"/>
      <c r="J54" s="31"/>
      <c r="K54" s="31"/>
      <c r="L54" s="31"/>
      <c r="M54" s="31"/>
      <c r="N54" s="31"/>
      <c r="O54" s="31"/>
      <c r="P54" s="31"/>
      <c r="Q54" s="31"/>
      <c r="R54" s="31"/>
      <c r="S54" s="31"/>
      <c r="T54" s="31"/>
      <c r="U54" s="31"/>
    </row>
    <row r="55" spans="1:21" ht="15">
      <c r="A55" s="31"/>
      <c r="B55" s="31"/>
      <c r="C55" s="31"/>
      <c r="D55" s="31"/>
      <c r="E55" s="31"/>
      <c r="F55" s="31"/>
      <c r="G55" s="31"/>
      <c r="H55" s="31"/>
      <c r="I55" s="31"/>
      <c r="J55" s="31"/>
      <c r="K55" s="31"/>
      <c r="L55" s="31"/>
      <c r="M55" s="31"/>
      <c r="N55" s="31"/>
      <c r="O55" s="31"/>
      <c r="P55" s="31"/>
      <c r="Q55" s="31"/>
      <c r="R55" s="31"/>
      <c r="S55" s="31"/>
      <c r="T55" s="31"/>
      <c r="U55" s="31"/>
    </row>
    <row r="56" spans="1:21" ht="15">
      <c r="A56" s="31"/>
      <c r="B56" s="31"/>
      <c r="C56" s="31"/>
      <c r="D56" s="31"/>
      <c r="E56" s="31"/>
      <c r="F56" s="31"/>
      <c r="G56" s="31"/>
      <c r="H56" s="31"/>
      <c r="I56" s="31"/>
      <c r="J56" s="31"/>
      <c r="K56" s="31"/>
      <c r="L56" s="31"/>
      <c r="M56" s="31"/>
      <c r="N56" s="31"/>
      <c r="O56" s="31"/>
      <c r="P56" s="31"/>
      <c r="Q56" s="31"/>
      <c r="R56" s="31"/>
      <c r="S56" s="31"/>
      <c r="T56" s="31"/>
      <c r="U56" s="31"/>
    </row>
    <row r="57" spans="1:21" ht="15">
      <c r="A57" s="31"/>
      <c r="B57" s="31"/>
      <c r="C57" s="31"/>
      <c r="D57" s="31"/>
      <c r="E57" s="31"/>
      <c r="F57" s="31"/>
      <c r="G57" s="31"/>
      <c r="H57" s="31"/>
      <c r="I57" s="31"/>
      <c r="J57" s="31"/>
      <c r="K57" s="31"/>
      <c r="L57" s="31"/>
      <c r="M57" s="31"/>
      <c r="N57" s="31"/>
      <c r="O57" s="31"/>
      <c r="P57" s="31"/>
      <c r="Q57" s="31"/>
      <c r="R57" s="31"/>
      <c r="S57" s="31"/>
      <c r="T57" s="31"/>
      <c r="U57" s="31"/>
    </row>
    <row r="58" spans="1:21" ht="15">
      <c r="A58" s="31"/>
      <c r="B58" s="31"/>
      <c r="C58" s="31"/>
      <c r="D58" s="31"/>
      <c r="E58" s="31"/>
      <c r="F58" s="31"/>
      <c r="G58" s="31"/>
      <c r="H58" s="31"/>
      <c r="I58" s="31"/>
      <c r="J58" s="31"/>
      <c r="K58" s="31"/>
      <c r="L58" s="31"/>
      <c r="M58" s="31"/>
      <c r="N58" s="31"/>
      <c r="O58" s="31"/>
      <c r="P58" s="31"/>
      <c r="Q58" s="31"/>
      <c r="R58" s="31"/>
      <c r="S58" s="31"/>
      <c r="T58" s="31"/>
      <c r="U58" s="31"/>
    </row>
    <row r="59" spans="1:21" ht="15">
      <c r="A59" s="31"/>
      <c r="B59" s="31"/>
      <c r="C59" s="31"/>
      <c r="D59" s="31"/>
      <c r="E59" s="31"/>
      <c r="F59" s="31"/>
      <c r="G59" s="31"/>
      <c r="H59" s="31"/>
      <c r="I59" s="31"/>
      <c r="J59" s="31"/>
      <c r="K59" s="31"/>
      <c r="L59" s="31"/>
      <c r="M59" s="31"/>
      <c r="N59" s="31"/>
      <c r="O59" s="31"/>
      <c r="P59" s="31"/>
      <c r="Q59" s="31"/>
      <c r="R59" s="31"/>
      <c r="S59" s="31"/>
      <c r="T59" s="31"/>
      <c r="U59" s="31"/>
    </row>
    <row r="60" spans="1:21" ht="15">
      <c r="A60" s="31"/>
      <c r="B60" s="31"/>
      <c r="C60" s="31"/>
      <c r="D60" s="31"/>
      <c r="E60" s="31"/>
      <c r="F60" s="31"/>
      <c r="G60" s="31"/>
      <c r="H60" s="31"/>
      <c r="I60" s="31"/>
      <c r="J60" s="31"/>
      <c r="K60" s="31"/>
      <c r="L60" s="31"/>
      <c r="M60" s="31"/>
      <c r="N60" s="31"/>
      <c r="O60" s="31"/>
      <c r="P60" s="31"/>
      <c r="Q60" s="31"/>
      <c r="R60" s="31"/>
      <c r="S60" s="31"/>
      <c r="T60" s="31"/>
      <c r="U60" s="31"/>
    </row>
    <row r="61" spans="1:21" ht="15">
      <c r="A61" s="31"/>
      <c r="B61" s="31"/>
      <c r="C61" s="31"/>
      <c r="D61" s="31"/>
      <c r="E61" s="31"/>
      <c r="F61" s="31"/>
      <c r="G61" s="31"/>
      <c r="H61" s="31"/>
      <c r="I61" s="31"/>
      <c r="J61" s="31"/>
      <c r="K61" s="31"/>
      <c r="L61" s="31"/>
      <c r="M61" s="31"/>
      <c r="N61" s="31"/>
      <c r="O61" s="31"/>
      <c r="P61" s="31"/>
      <c r="Q61" s="31"/>
      <c r="R61" s="31"/>
      <c r="S61" s="31"/>
      <c r="T61" s="31"/>
      <c r="U61" s="31"/>
    </row>
    <row r="62" spans="1:21" ht="15">
      <c r="A62" s="31"/>
      <c r="B62" s="31"/>
      <c r="C62" s="31"/>
      <c r="D62" s="31"/>
      <c r="E62" s="31"/>
      <c r="F62" s="31"/>
      <c r="G62" s="31"/>
      <c r="H62" s="31"/>
      <c r="I62" s="31"/>
      <c r="J62" s="31"/>
      <c r="K62" s="31"/>
      <c r="L62" s="31"/>
      <c r="M62" s="31"/>
      <c r="N62" s="31"/>
      <c r="O62" s="31"/>
      <c r="P62" s="31"/>
      <c r="Q62" s="31"/>
      <c r="R62" s="31"/>
      <c r="S62" s="31"/>
      <c r="T62" s="31"/>
      <c r="U62" s="31"/>
    </row>
    <row r="63" spans="1:21" ht="15">
      <c r="A63" s="31"/>
      <c r="B63" s="31"/>
      <c r="C63" s="31"/>
      <c r="D63" s="31"/>
      <c r="E63" s="31"/>
      <c r="F63" s="31"/>
      <c r="G63" s="31"/>
      <c r="H63" s="31"/>
      <c r="I63" s="31"/>
      <c r="J63" s="31"/>
      <c r="K63" s="31"/>
      <c r="L63" s="31"/>
      <c r="M63" s="31"/>
      <c r="N63" s="31"/>
      <c r="O63" s="31"/>
      <c r="P63" s="31"/>
      <c r="Q63" s="31"/>
      <c r="R63" s="31"/>
      <c r="S63" s="31"/>
      <c r="T63" s="31"/>
      <c r="U63" s="31"/>
    </row>
    <row r="64" spans="1:21" ht="15">
      <c r="A64" s="31"/>
      <c r="B64" s="31"/>
      <c r="C64" s="31"/>
      <c r="D64" s="31"/>
      <c r="E64" s="31"/>
      <c r="F64" s="31"/>
      <c r="G64" s="31"/>
      <c r="H64" s="31"/>
      <c r="I64" s="31"/>
      <c r="J64" s="31"/>
      <c r="K64" s="31"/>
      <c r="L64" s="31"/>
      <c r="M64" s="31"/>
      <c r="N64" s="31"/>
      <c r="O64" s="31"/>
      <c r="P64" s="31"/>
      <c r="Q64" s="31"/>
      <c r="R64" s="31"/>
      <c r="S64" s="31"/>
      <c r="T64" s="31"/>
      <c r="U64" s="31"/>
    </row>
    <row r="65" spans="1:21" ht="15">
      <c r="A65" s="31"/>
      <c r="B65" s="31"/>
      <c r="C65" s="31"/>
      <c r="D65" s="31"/>
      <c r="E65" s="31"/>
      <c r="F65" s="31"/>
      <c r="G65" s="31"/>
      <c r="H65" s="31"/>
      <c r="I65" s="31"/>
      <c r="J65" s="31"/>
      <c r="K65" s="31"/>
      <c r="L65" s="31"/>
      <c r="M65" s="31"/>
      <c r="N65" s="31"/>
      <c r="O65" s="31"/>
      <c r="P65" s="31"/>
      <c r="Q65" s="31"/>
      <c r="R65" s="31"/>
      <c r="S65" s="31"/>
      <c r="T65" s="31"/>
      <c r="U65" s="31"/>
    </row>
    <row r="66" spans="1:21" ht="15">
      <c r="A66" s="31"/>
      <c r="B66" s="31"/>
      <c r="C66" s="31"/>
      <c r="D66" s="31"/>
      <c r="E66" s="31"/>
      <c r="F66" s="31"/>
      <c r="G66" s="31"/>
      <c r="H66" s="31"/>
      <c r="I66" s="31"/>
      <c r="J66" s="31"/>
      <c r="K66" s="31"/>
      <c r="L66" s="31"/>
      <c r="M66" s="31"/>
      <c r="N66" s="31"/>
      <c r="O66" s="31"/>
      <c r="P66" s="31"/>
      <c r="Q66" s="31"/>
      <c r="R66" s="31"/>
      <c r="S66" s="31"/>
      <c r="T66" s="31"/>
      <c r="U66" s="31"/>
    </row>
    <row r="67" spans="1:21" ht="15">
      <c r="A67" s="31"/>
      <c r="B67" s="31"/>
      <c r="C67" s="31"/>
      <c r="D67" s="31"/>
      <c r="E67" s="31"/>
      <c r="F67" s="31"/>
      <c r="G67" s="31"/>
      <c r="H67" s="31"/>
      <c r="I67" s="31"/>
      <c r="J67" s="31"/>
      <c r="K67" s="31"/>
      <c r="L67" s="31"/>
      <c r="M67" s="31"/>
      <c r="N67" s="31"/>
      <c r="O67" s="31"/>
      <c r="P67" s="31"/>
      <c r="Q67" s="31"/>
      <c r="R67" s="31"/>
      <c r="S67" s="31"/>
      <c r="T67" s="31"/>
      <c r="U67" s="31"/>
    </row>
    <row r="68" spans="1:21" ht="15">
      <c r="A68" s="31"/>
      <c r="B68" s="31"/>
      <c r="C68" s="31"/>
      <c r="D68" s="31"/>
      <c r="E68" s="31"/>
      <c r="F68" s="31"/>
      <c r="G68" s="31"/>
      <c r="H68" s="31"/>
      <c r="I68" s="31"/>
      <c r="J68" s="31"/>
      <c r="K68" s="31"/>
      <c r="L68" s="31"/>
      <c r="M68" s="31"/>
      <c r="N68" s="31"/>
      <c r="O68" s="31"/>
      <c r="P68" s="31"/>
      <c r="Q68" s="31"/>
      <c r="R68" s="31"/>
      <c r="S68" s="31"/>
      <c r="T68" s="31"/>
      <c r="U68" s="31"/>
    </row>
    <row r="69" spans="1:21" ht="15">
      <c r="A69" s="31"/>
      <c r="B69" s="31"/>
      <c r="C69" s="31"/>
      <c r="D69" s="31"/>
      <c r="E69" s="31"/>
      <c r="F69" s="31"/>
      <c r="G69" s="31"/>
      <c r="H69" s="31"/>
      <c r="I69" s="31"/>
      <c r="J69" s="31"/>
      <c r="K69" s="31"/>
      <c r="L69" s="31"/>
      <c r="M69" s="31"/>
      <c r="N69" s="31"/>
      <c r="O69" s="31"/>
      <c r="P69" s="31"/>
      <c r="Q69" s="31"/>
      <c r="R69" s="31"/>
      <c r="S69" s="31"/>
      <c r="T69" s="31"/>
      <c r="U69" s="31"/>
    </row>
    <row r="70" spans="1:21" ht="15">
      <c r="A70" s="31"/>
      <c r="B70" s="31"/>
      <c r="C70" s="31"/>
      <c r="D70" s="31"/>
      <c r="E70" s="31"/>
      <c r="F70" s="31"/>
      <c r="G70" s="31"/>
      <c r="H70" s="31"/>
      <c r="I70" s="31"/>
      <c r="J70" s="31"/>
      <c r="K70" s="31"/>
      <c r="L70" s="31"/>
      <c r="M70" s="31"/>
      <c r="N70" s="31"/>
      <c r="O70" s="31"/>
      <c r="P70" s="31"/>
      <c r="Q70" s="31"/>
      <c r="R70" s="31"/>
      <c r="S70" s="31"/>
      <c r="T70" s="31"/>
      <c r="U70" s="31"/>
    </row>
    <row r="71" spans="1:21" ht="15">
      <c r="A71" s="31"/>
      <c r="B71" s="31"/>
      <c r="C71" s="31"/>
      <c r="D71" s="31"/>
      <c r="E71" s="31"/>
      <c r="F71" s="31"/>
      <c r="G71" s="31"/>
      <c r="H71" s="31"/>
      <c r="I71" s="31"/>
      <c r="J71" s="31"/>
      <c r="K71" s="31"/>
      <c r="L71" s="31"/>
      <c r="M71" s="31"/>
      <c r="N71" s="31"/>
      <c r="O71" s="31"/>
      <c r="P71" s="31"/>
      <c r="Q71" s="31"/>
      <c r="R71" s="31"/>
      <c r="S71" s="31"/>
      <c r="T71" s="31"/>
      <c r="U71" s="31"/>
    </row>
    <row r="72" spans="1:21" ht="15">
      <c r="A72" s="31"/>
      <c r="B72" s="31"/>
      <c r="C72" s="31"/>
      <c r="D72" s="31"/>
      <c r="E72" s="31"/>
      <c r="F72" s="31"/>
      <c r="G72" s="31"/>
      <c r="H72" s="31"/>
      <c r="I72" s="31"/>
      <c r="J72" s="31"/>
      <c r="K72" s="31"/>
      <c r="L72" s="31"/>
      <c r="M72" s="31"/>
      <c r="N72" s="31"/>
      <c r="O72" s="31"/>
      <c r="P72" s="31"/>
      <c r="Q72" s="31"/>
      <c r="R72" s="31"/>
      <c r="S72" s="31"/>
      <c r="T72" s="31"/>
      <c r="U72" s="31"/>
    </row>
    <row r="73" spans="1:21" ht="15">
      <c r="A73" s="31"/>
      <c r="B73" s="31"/>
      <c r="C73" s="31"/>
      <c r="D73" s="31"/>
      <c r="E73" s="31"/>
      <c r="F73" s="31"/>
      <c r="G73" s="31"/>
      <c r="H73" s="31"/>
      <c r="I73" s="31"/>
      <c r="J73" s="31"/>
      <c r="K73" s="31"/>
      <c r="L73" s="31"/>
      <c r="M73" s="31"/>
      <c r="N73" s="31"/>
      <c r="O73" s="31"/>
      <c r="P73" s="31"/>
      <c r="Q73" s="31"/>
      <c r="R73" s="31"/>
      <c r="S73" s="31"/>
      <c r="T73" s="31"/>
      <c r="U73" s="31"/>
    </row>
    <row r="74" spans="1:21" ht="15">
      <c r="A74" s="31"/>
      <c r="B74" s="31"/>
      <c r="C74" s="31"/>
      <c r="D74" s="31"/>
      <c r="E74" s="31"/>
      <c r="F74" s="31"/>
      <c r="G74" s="31"/>
      <c r="H74" s="31"/>
      <c r="I74" s="31"/>
      <c r="J74" s="31"/>
      <c r="K74" s="31"/>
      <c r="L74" s="31"/>
      <c r="M74" s="31"/>
      <c r="N74" s="31"/>
      <c r="O74" s="31"/>
      <c r="P74" s="31"/>
      <c r="Q74" s="31"/>
      <c r="R74" s="31"/>
      <c r="S74" s="31"/>
      <c r="T74" s="31"/>
      <c r="U74" s="31"/>
    </row>
    <row r="75" spans="1:21" ht="15">
      <c r="A75" s="31"/>
      <c r="B75" s="31"/>
      <c r="C75" s="31"/>
      <c r="D75" s="31"/>
      <c r="E75" s="31"/>
      <c r="F75" s="31"/>
      <c r="G75" s="31"/>
      <c r="H75" s="31"/>
      <c r="I75" s="31"/>
      <c r="J75" s="31"/>
      <c r="K75" s="31"/>
      <c r="L75" s="31"/>
      <c r="M75" s="31"/>
      <c r="N75" s="31"/>
      <c r="O75" s="31"/>
      <c r="P75" s="31"/>
      <c r="Q75" s="31"/>
      <c r="R75" s="31"/>
      <c r="S75" s="31"/>
      <c r="T75" s="31"/>
      <c r="U75" s="31"/>
    </row>
    <row r="76" spans="1:21" ht="15">
      <c r="A76" s="31"/>
      <c r="B76" s="31"/>
      <c r="C76" s="31"/>
      <c r="D76" s="31"/>
      <c r="E76" s="31"/>
      <c r="F76" s="31"/>
      <c r="G76" s="31"/>
      <c r="H76" s="31"/>
      <c r="I76" s="31"/>
      <c r="J76" s="31"/>
      <c r="K76" s="31"/>
      <c r="L76" s="31"/>
      <c r="M76" s="31"/>
      <c r="N76" s="31"/>
      <c r="O76" s="31"/>
      <c r="P76" s="31"/>
      <c r="Q76" s="31"/>
      <c r="R76" s="31"/>
      <c r="S76" s="31"/>
      <c r="T76" s="31"/>
      <c r="U76" s="31"/>
    </row>
    <row r="77" spans="1:21" ht="15">
      <c r="A77" s="31"/>
      <c r="B77" s="31"/>
      <c r="C77" s="31"/>
      <c r="D77" s="31"/>
      <c r="E77" s="31"/>
      <c r="F77" s="31"/>
      <c r="G77" s="31"/>
      <c r="H77" s="31"/>
      <c r="I77" s="31"/>
      <c r="J77" s="31"/>
      <c r="K77" s="31"/>
      <c r="L77" s="31"/>
      <c r="M77" s="31"/>
      <c r="N77" s="31"/>
      <c r="O77" s="31"/>
      <c r="P77" s="31"/>
      <c r="Q77" s="31"/>
      <c r="R77" s="31"/>
      <c r="S77" s="31"/>
      <c r="T77" s="31"/>
      <c r="U77" s="31"/>
    </row>
    <row r="78" spans="1:21" ht="15">
      <c r="A78" s="31"/>
      <c r="B78" s="31"/>
      <c r="C78" s="31"/>
      <c r="D78" s="31"/>
      <c r="E78" s="31"/>
      <c r="F78" s="31"/>
      <c r="G78" s="31"/>
      <c r="H78" s="31"/>
      <c r="I78" s="31"/>
      <c r="J78" s="31"/>
      <c r="K78" s="31"/>
      <c r="L78" s="31"/>
      <c r="M78" s="31"/>
      <c r="N78" s="31"/>
      <c r="O78" s="31"/>
      <c r="P78" s="31"/>
      <c r="Q78" s="31"/>
      <c r="R78" s="31"/>
      <c r="S78" s="31"/>
      <c r="T78" s="31"/>
      <c r="U78" s="31"/>
    </row>
    <row r="79" spans="1:21" ht="15">
      <c r="A79" s="31"/>
      <c r="B79" s="31"/>
      <c r="C79" s="31"/>
      <c r="D79" s="31"/>
      <c r="E79" s="31"/>
      <c r="F79" s="31"/>
      <c r="G79" s="31"/>
      <c r="H79" s="31"/>
      <c r="I79" s="31"/>
      <c r="J79" s="31"/>
      <c r="K79" s="31"/>
      <c r="L79" s="31"/>
      <c r="M79" s="31"/>
      <c r="N79" s="31"/>
      <c r="O79" s="31"/>
      <c r="P79" s="31"/>
      <c r="Q79" s="31"/>
      <c r="R79" s="31"/>
      <c r="S79" s="31"/>
      <c r="T79" s="31"/>
      <c r="U79" s="31"/>
    </row>
    <row r="80" spans="1:21" ht="15">
      <c r="A80" s="31"/>
      <c r="B80" s="31"/>
      <c r="C80" s="31"/>
      <c r="D80" s="31"/>
      <c r="E80" s="31"/>
      <c r="F80" s="31"/>
      <c r="G80" s="31"/>
      <c r="H80" s="31"/>
      <c r="I80" s="31"/>
      <c r="J80" s="31"/>
      <c r="K80" s="31"/>
      <c r="L80" s="31"/>
      <c r="M80" s="31"/>
      <c r="N80" s="31"/>
      <c r="O80" s="31"/>
      <c r="P80" s="31"/>
      <c r="Q80" s="31"/>
      <c r="R80" s="31"/>
      <c r="S80" s="31"/>
      <c r="T80" s="31"/>
      <c r="U80" s="31"/>
    </row>
    <row r="81" spans="1:21" ht="15">
      <c r="A81" s="31"/>
      <c r="B81" s="31"/>
      <c r="C81" s="31"/>
      <c r="D81" s="31"/>
      <c r="E81" s="31"/>
      <c r="F81" s="31"/>
      <c r="G81" s="31"/>
      <c r="H81" s="31"/>
      <c r="I81" s="31"/>
      <c r="J81" s="31"/>
      <c r="K81" s="31"/>
      <c r="L81" s="31"/>
      <c r="M81" s="31"/>
      <c r="N81" s="31"/>
      <c r="O81" s="31"/>
      <c r="P81" s="31"/>
      <c r="Q81" s="31"/>
      <c r="R81" s="31"/>
      <c r="S81" s="31"/>
      <c r="T81" s="31"/>
      <c r="U81" s="31"/>
    </row>
    <row r="82" spans="1:21" ht="15">
      <c r="A82" s="31"/>
      <c r="B82" s="31"/>
      <c r="C82" s="31"/>
      <c r="D82" s="31"/>
      <c r="E82" s="31"/>
      <c r="F82" s="31"/>
      <c r="G82" s="31"/>
      <c r="H82" s="31"/>
      <c r="I82" s="31"/>
      <c r="J82" s="31"/>
      <c r="K82" s="31"/>
      <c r="L82" s="31"/>
      <c r="M82" s="31"/>
      <c r="N82" s="31"/>
      <c r="O82" s="31"/>
      <c r="P82" s="31"/>
      <c r="Q82" s="31"/>
      <c r="R82" s="31"/>
      <c r="S82" s="31"/>
      <c r="T82" s="31"/>
      <c r="U82" s="31"/>
    </row>
    <row r="83" spans="1:21" ht="15">
      <c r="A83" s="31"/>
      <c r="B83" s="31"/>
      <c r="C83" s="31"/>
      <c r="D83" s="31"/>
      <c r="E83" s="31"/>
      <c r="F83" s="31"/>
      <c r="G83" s="31"/>
      <c r="H83" s="31"/>
      <c r="I83" s="31"/>
      <c r="J83" s="31"/>
      <c r="K83" s="31"/>
      <c r="L83" s="31"/>
      <c r="M83" s="31"/>
      <c r="N83" s="31"/>
      <c r="O83" s="31"/>
      <c r="P83" s="31"/>
      <c r="Q83" s="31"/>
      <c r="R83" s="31"/>
      <c r="S83" s="31"/>
      <c r="T83" s="31"/>
      <c r="U83" s="31"/>
    </row>
    <row r="84" spans="1:21" ht="15">
      <c r="A84" s="31"/>
      <c r="B84" s="31"/>
      <c r="C84" s="31"/>
      <c r="D84" s="31"/>
      <c r="E84" s="31"/>
      <c r="F84" s="31"/>
      <c r="G84" s="31"/>
      <c r="H84" s="31"/>
      <c r="I84" s="31"/>
      <c r="J84" s="31"/>
      <c r="K84" s="31"/>
      <c r="L84" s="31"/>
      <c r="M84" s="31"/>
      <c r="N84" s="31"/>
      <c r="O84" s="31"/>
      <c r="P84" s="31"/>
      <c r="Q84" s="31"/>
      <c r="R84" s="31"/>
      <c r="S84" s="31"/>
      <c r="T84" s="31"/>
      <c r="U84" s="31"/>
    </row>
    <row r="85" spans="1:21" ht="15">
      <c r="A85" s="31"/>
      <c r="B85" s="31"/>
      <c r="C85" s="31"/>
      <c r="D85" s="31"/>
      <c r="E85" s="31"/>
      <c r="F85" s="31"/>
      <c r="G85" s="31"/>
      <c r="H85" s="31"/>
      <c r="I85" s="31"/>
      <c r="J85" s="31"/>
      <c r="K85" s="31"/>
      <c r="L85" s="31"/>
      <c r="M85" s="31"/>
      <c r="N85" s="31"/>
      <c r="O85" s="31"/>
      <c r="P85" s="31"/>
      <c r="Q85" s="31"/>
      <c r="R85" s="31"/>
      <c r="S85" s="31"/>
      <c r="T85" s="31"/>
      <c r="U85" s="31"/>
    </row>
    <row r="86" spans="1:21" ht="15">
      <c r="A86" s="31"/>
      <c r="B86" s="31"/>
      <c r="C86" s="31"/>
      <c r="D86" s="31"/>
      <c r="E86" s="31"/>
      <c r="F86" s="31"/>
      <c r="G86" s="31"/>
      <c r="H86" s="31"/>
      <c r="I86" s="31"/>
      <c r="J86" s="31"/>
      <c r="K86" s="31"/>
      <c r="L86" s="31"/>
      <c r="M86" s="31"/>
      <c r="N86" s="31"/>
      <c r="O86" s="31"/>
      <c r="P86" s="31"/>
      <c r="Q86" s="31"/>
      <c r="R86" s="31"/>
      <c r="S86" s="31"/>
      <c r="T86" s="31"/>
      <c r="U86" s="31"/>
    </row>
    <row r="87" spans="1:21" ht="15">
      <c r="A87" s="31"/>
      <c r="B87" s="31"/>
      <c r="C87" s="31"/>
      <c r="D87" s="31"/>
      <c r="E87" s="31"/>
      <c r="F87" s="31"/>
      <c r="G87" s="31"/>
      <c r="H87" s="31"/>
      <c r="I87" s="31"/>
      <c r="J87" s="31"/>
      <c r="K87" s="31"/>
      <c r="L87" s="31"/>
      <c r="M87" s="31"/>
      <c r="N87" s="31"/>
      <c r="O87" s="31"/>
      <c r="P87" s="31"/>
      <c r="Q87" s="31"/>
      <c r="R87" s="31"/>
      <c r="S87" s="31"/>
      <c r="T87" s="31"/>
      <c r="U87" s="31"/>
    </row>
    <row r="88" spans="1:21" ht="15">
      <c r="A88" s="31"/>
      <c r="B88" s="31"/>
      <c r="C88" s="31"/>
      <c r="D88" s="31"/>
      <c r="E88" s="31"/>
      <c r="F88" s="31"/>
      <c r="G88" s="31"/>
      <c r="H88" s="31"/>
      <c r="I88" s="31"/>
      <c r="J88" s="31"/>
      <c r="K88" s="31"/>
      <c r="L88" s="31"/>
      <c r="M88" s="31"/>
      <c r="N88" s="31"/>
      <c r="O88" s="31"/>
      <c r="P88" s="31"/>
      <c r="Q88" s="31"/>
      <c r="R88" s="31"/>
      <c r="S88" s="31"/>
      <c r="T88" s="31"/>
      <c r="U88" s="31"/>
    </row>
    <row r="89" spans="1:21" ht="15">
      <c r="A89" s="31"/>
      <c r="B89" s="31"/>
      <c r="C89" s="31"/>
      <c r="D89" s="31"/>
      <c r="E89" s="31"/>
      <c r="F89" s="31"/>
      <c r="G89" s="31"/>
      <c r="H89" s="31"/>
      <c r="I89" s="31"/>
      <c r="J89" s="31"/>
      <c r="K89" s="31"/>
      <c r="L89" s="31"/>
      <c r="M89" s="31"/>
      <c r="N89" s="31"/>
      <c r="O89" s="31"/>
      <c r="P89" s="31"/>
      <c r="Q89" s="31"/>
      <c r="R89" s="31"/>
      <c r="S89" s="31"/>
      <c r="T89" s="31"/>
      <c r="U89" s="31"/>
    </row>
    <row r="90" spans="1:21" ht="15">
      <c r="A90" s="31"/>
      <c r="B90" s="31"/>
      <c r="C90" s="31"/>
      <c r="D90" s="31"/>
      <c r="E90" s="31"/>
      <c r="F90" s="31"/>
      <c r="G90" s="31"/>
      <c r="H90" s="31"/>
      <c r="I90" s="31"/>
      <c r="J90" s="31"/>
      <c r="K90" s="31"/>
      <c r="L90" s="31"/>
      <c r="M90" s="31"/>
      <c r="N90" s="31"/>
      <c r="O90" s="31"/>
      <c r="P90" s="31"/>
      <c r="Q90" s="31"/>
      <c r="R90" s="31"/>
      <c r="S90" s="31"/>
      <c r="T90" s="31"/>
      <c r="U90" s="31"/>
    </row>
    <row r="91" spans="1:21" ht="15">
      <c r="A91" s="31"/>
      <c r="B91" s="31"/>
      <c r="C91" s="31"/>
      <c r="D91" s="31"/>
      <c r="E91" s="31"/>
      <c r="F91" s="31"/>
      <c r="G91" s="31"/>
      <c r="H91" s="31"/>
      <c r="I91" s="31"/>
      <c r="J91" s="31"/>
      <c r="K91" s="31"/>
      <c r="L91" s="31"/>
      <c r="M91" s="31"/>
      <c r="N91" s="31"/>
      <c r="O91" s="31"/>
      <c r="P91" s="31"/>
      <c r="Q91" s="31"/>
      <c r="R91" s="31"/>
      <c r="S91" s="31"/>
      <c r="T91" s="31"/>
      <c r="U91" s="31"/>
    </row>
    <row r="92" spans="1:21" ht="15">
      <c r="A92" s="31"/>
      <c r="B92" s="31"/>
      <c r="C92" s="31"/>
      <c r="D92" s="31"/>
      <c r="E92" s="31"/>
      <c r="F92" s="31"/>
      <c r="G92" s="31"/>
      <c r="H92" s="31"/>
      <c r="I92" s="31"/>
      <c r="J92" s="31"/>
      <c r="K92" s="31"/>
      <c r="L92" s="31"/>
      <c r="M92" s="31"/>
      <c r="N92" s="31"/>
      <c r="O92" s="31"/>
      <c r="P92" s="31"/>
      <c r="Q92" s="31"/>
      <c r="R92" s="31"/>
      <c r="S92" s="31"/>
      <c r="T92" s="31"/>
      <c r="U92" s="31"/>
    </row>
    <row r="93" spans="1:21" ht="15">
      <c r="A93" s="31"/>
      <c r="B93" s="31"/>
      <c r="C93" s="31"/>
      <c r="D93" s="31"/>
      <c r="E93" s="31"/>
      <c r="F93" s="31"/>
      <c r="G93" s="31"/>
      <c r="H93" s="31"/>
      <c r="I93" s="31"/>
      <c r="J93" s="31"/>
      <c r="K93" s="31"/>
      <c r="L93" s="31"/>
      <c r="M93" s="31"/>
      <c r="N93" s="31"/>
      <c r="O93" s="31"/>
      <c r="P93" s="31"/>
      <c r="Q93" s="31"/>
      <c r="R93" s="31"/>
      <c r="S93" s="31"/>
      <c r="T93" s="31"/>
      <c r="U93" s="31"/>
    </row>
    <row r="94" spans="1:21" ht="15">
      <c r="A94" s="31"/>
      <c r="B94" s="31"/>
      <c r="C94" s="31"/>
      <c r="D94" s="31"/>
      <c r="E94" s="31"/>
      <c r="F94" s="31"/>
      <c r="G94" s="31"/>
      <c r="H94" s="31"/>
      <c r="I94" s="31"/>
      <c r="J94" s="31"/>
      <c r="K94" s="31"/>
      <c r="L94" s="31"/>
      <c r="M94" s="31"/>
      <c r="N94" s="31"/>
      <c r="O94" s="31"/>
      <c r="P94" s="31"/>
      <c r="Q94" s="31"/>
      <c r="R94" s="31"/>
      <c r="S94" s="31"/>
      <c r="T94" s="31"/>
      <c r="U94" s="31"/>
    </row>
    <row r="95" spans="1:21" ht="15">
      <c r="A95" s="31"/>
      <c r="B95" s="31"/>
      <c r="C95" s="31"/>
      <c r="D95" s="31"/>
      <c r="E95" s="31"/>
      <c r="F95" s="31"/>
      <c r="G95" s="31"/>
      <c r="H95" s="31"/>
      <c r="I95" s="31"/>
      <c r="J95" s="31"/>
      <c r="K95" s="31"/>
      <c r="L95" s="31"/>
      <c r="M95" s="31"/>
      <c r="N95" s="31"/>
      <c r="O95" s="31"/>
      <c r="P95" s="31"/>
      <c r="Q95" s="31"/>
      <c r="R95" s="31"/>
      <c r="S95" s="31"/>
      <c r="T95" s="31"/>
      <c r="U95" s="31"/>
    </row>
    <row r="96" spans="1:21" ht="15">
      <c r="A96" s="31"/>
      <c r="B96" s="31"/>
      <c r="C96" s="31"/>
      <c r="D96" s="31"/>
      <c r="E96" s="31"/>
      <c r="F96" s="31"/>
      <c r="G96" s="31"/>
      <c r="H96" s="31"/>
      <c r="I96" s="31"/>
      <c r="J96" s="31"/>
      <c r="K96" s="31"/>
      <c r="L96" s="31"/>
      <c r="M96" s="31"/>
      <c r="N96" s="31"/>
      <c r="O96" s="31"/>
      <c r="P96" s="31"/>
      <c r="Q96" s="31"/>
      <c r="R96" s="31"/>
      <c r="S96" s="31"/>
      <c r="T96" s="31"/>
      <c r="U96" s="31"/>
    </row>
    <row r="97" spans="1:21" ht="15">
      <c r="A97" s="31"/>
      <c r="B97" s="31"/>
      <c r="C97" s="31"/>
      <c r="D97" s="31"/>
      <c r="E97" s="31"/>
      <c r="F97" s="31"/>
      <c r="G97" s="31"/>
      <c r="H97" s="31"/>
      <c r="I97" s="31"/>
      <c r="J97" s="31"/>
      <c r="K97" s="31"/>
      <c r="L97" s="31"/>
      <c r="M97" s="31"/>
      <c r="N97" s="31"/>
      <c r="O97" s="31"/>
      <c r="P97" s="31"/>
      <c r="Q97" s="31"/>
      <c r="R97" s="31"/>
      <c r="S97" s="31"/>
      <c r="T97" s="31"/>
      <c r="U97" s="31"/>
    </row>
    <row r="98" spans="1:21" ht="15">
      <c r="A98" s="31"/>
      <c r="B98" s="31"/>
      <c r="C98" s="31"/>
      <c r="D98" s="31"/>
      <c r="E98" s="31"/>
      <c r="F98" s="31"/>
      <c r="G98" s="31"/>
      <c r="H98" s="31"/>
      <c r="I98" s="31"/>
      <c r="J98" s="31"/>
      <c r="K98" s="31"/>
      <c r="L98" s="31"/>
      <c r="M98" s="31"/>
      <c r="N98" s="31"/>
      <c r="O98" s="31"/>
      <c r="P98" s="31"/>
      <c r="Q98" s="31"/>
      <c r="R98" s="31"/>
      <c r="S98" s="31"/>
      <c r="T98" s="31"/>
      <c r="U98" s="31"/>
    </row>
    <row r="99" spans="1:21" ht="15">
      <c r="A99" s="31"/>
      <c r="B99" s="31"/>
      <c r="C99" s="31"/>
      <c r="D99" s="31"/>
      <c r="E99" s="31"/>
      <c r="F99" s="31"/>
      <c r="G99" s="31"/>
      <c r="H99" s="31"/>
      <c r="I99" s="31"/>
      <c r="J99" s="31"/>
      <c r="K99" s="31"/>
      <c r="L99" s="31"/>
      <c r="M99" s="31"/>
      <c r="N99" s="31"/>
      <c r="O99" s="31"/>
      <c r="P99" s="31"/>
      <c r="Q99" s="31"/>
      <c r="R99" s="31"/>
      <c r="S99" s="31"/>
      <c r="T99" s="31"/>
      <c r="U99" s="31"/>
    </row>
  </sheetData>
  <conditionalFormatting sqref="C8">
    <cfRule type="cellIs" dxfId="5" priority="1" stopIfTrue="1" operator="greaterThan">
      <formula>10</formula>
    </cfRule>
    <cfRule type="cellIs" dxfId="4" priority="2" stopIfTrue="1" operator="greaterThan">
      <formula>30</formula>
    </cfRule>
    <cfRule type="cellIs" dxfId="3" priority="3" stopIfTrue="1" operator="greaterThan">
      <formula>60</formula>
    </cfRule>
    <cfRule type="cellIs" dxfId="2" priority="4" stopIfTrue="1" operator="greaterThan">
      <formula>100</formula>
    </cfRule>
    <cfRule type="cellIs" dxfId="1" priority="5" stopIfTrue="1" operator="greaterThan">
      <formula>5</formula>
    </cfRule>
    <cfRule type="cellIs" dxfId="0" priority="6" stopIfTrue="1" operator="greaterThan">
      <formula>3</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The Data</vt:lpstr>
      <vt:lpstr>Goal Setting</vt:lpstr>
      <vt:lpstr>Scoreboard</vt:lpstr>
      <vt:lpstr>Weight Graph</vt:lpstr>
      <vt:lpstr>Long-term trend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Laurel Yan</cp:lastModifiedBy>
  <dcterms:created xsi:type="dcterms:W3CDTF">2015-01-30T10:01:37Z</dcterms:created>
  <dcterms:modified xsi:type="dcterms:W3CDTF">2015-01-30T10:01:37Z</dcterms:modified>
</cp:coreProperties>
</file>