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40" yWindow="1740" windowWidth="23680" windowHeight="12160" activeTab="0"/>
  </bookViews>
  <sheets>
    <sheet name="CashFlow" sheetId="1" r:id="rId1"/>
  </sheets>
  <definedNames>
    <definedName name="_xlnm.Print_Area" localSheetId="0">'CashFlow'!$A$1:$P$50</definedName>
  </definedNames>
  <calcPr fullCalcOnLoad="1"/>
</workbook>
</file>

<file path=xl/sharedStrings.xml><?xml version="1.0" encoding="utf-8"?>
<sst xmlns="http://schemas.openxmlformats.org/spreadsheetml/2006/main" count="57" uniqueCount="55">
  <si>
    <t>Rent</t>
  </si>
  <si>
    <t>Utilities</t>
  </si>
  <si>
    <t>Insurance</t>
  </si>
  <si>
    <t>Advertising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</si>
  <si>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</si>
  <si>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</si>
  <si>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</si>
  <si>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</si>
  <si>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</si>
  <si>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</si>
  <si>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</si>
  <si>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</si>
  <si>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</si>
  <si>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Commissions</t>
  </si>
  <si>
    <t>YEAR 2</t>
  </si>
  <si>
    <t>YEAR 3</t>
  </si>
  <si>
    <t>Repairs / Maintenance</t>
  </si>
  <si>
    <t>Professional Services</t>
  </si>
  <si>
    <t>CASHFLOW STATEMENT</t>
  </si>
  <si>
    <t>STARTING CASH BALANCE</t>
  </si>
  <si>
    <t>SOURCES OF CASH</t>
  </si>
  <si>
    <t>TOTAL CASH INFLOWS</t>
  </si>
  <si>
    <t>Cash Received from Loans</t>
  </si>
  <si>
    <t>Salaries / Benefits</t>
  </si>
  <si>
    <t>Travel / Entertainment</t>
  </si>
  <si>
    <t>Mailing Costs</t>
  </si>
  <si>
    <t>Other 2</t>
  </si>
  <si>
    <t>Other 3</t>
  </si>
  <si>
    <t>Other 1</t>
  </si>
  <si>
    <t>TOTAL CASH OUTFLOWS</t>
  </si>
  <si>
    <t>ENDING CASH BALANCE</t>
  </si>
  <si>
    <t>Owner's Draw</t>
  </si>
  <si>
    <t>Office Supplies</t>
  </si>
  <si>
    <t>Security System</t>
  </si>
  <si>
    <t>Equipment Lease Expenses</t>
  </si>
  <si>
    <t>Capital Equipmnt Expenditures</t>
  </si>
  <si>
    <t>YEAR 1</t>
  </si>
  <si>
    <t>Mo 10</t>
  </si>
  <si>
    <t>Mo 11</t>
  </si>
  <si>
    <t>Mo 12</t>
  </si>
  <si>
    <t>CHANGE IN CASH</t>
  </si>
  <si>
    <t>Loan Repayment</t>
  </si>
  <si>
    <t>Owners' Cash Capital Injections</t>
  </si>
  <si>
    <t>Leasehold Improvements</t>
  </si>
  <si>
    <t xml:space="preserve">Download this form at www.kusbdc.net - Go to the "Resources" section, then to the "Accounting" section, then click "download cashflow spreadsheet in EXCEL." </t>
  </si>
  <si>
    <t>Direct Inventory Replenishment</t>
  </si>
  <si>
    <t>Change in Inventory Levels</t>
  </si>
  <si>
    <t>Revenue Stream 1</t>
  </si>
  <si>
    <t>Revenue Stream 2</t>
  </si>
  <si>
    <t>Telephone / Internet</t>
  </si>
  <si>
    <t>Projected CashFlow Analysis</t>
  </si>
  <si>
    <t>ABC Company</t>
  </si>
  <si>
    <t>Operational Cash Inflows</t>
  </si>
  <si>
    <t>Operational Cash Outflows</t>
  </si>
  <si>
    <t>Operational Cash Change</t>
  </si>
</sst>
</file>

<file path=xl/styles.xml><?xml version="1.0" encoding="utf-8"?>
<styleSheet xmlns="http://schemas.openxmlformats.org/spreadsheetml/2006/main">
  <numFmts count="15">
    <numFmt numFmtId="5" formatCode="&quot;CN¥&quot;#,##0_);\(&quot;CN¥&quot;#,##0\)"/>
    <numFmt numFmtId="6" formatCode="&quot;CN¥&quot;#,##0_);[Red]\(&quot;CN¥&quot;#,##0\)"/>
    <numFmt numFmtId="7" formatCode="&quot;CN¥&quot;#,##0.00_);\(&quot;CN¥&quot;#,##0.00\)"/>
    <numFmt numFmtId="8" formatCode="&quot;CN¥&quot;#,##0.00_);[Red]\(&quot;CN¥&quot;#,##0.00\)"/>
    <numFmt numFmtId="42" formatCode="_(&quot;CN¥&quot;* #,##0_);_(&quot;CN¥&quot;* \(#,##0\);_(&quot;CN¥&quot;* &quot;-&quot;_);_(@_)"/>
    <numFmt numFmtId="41" formatCode="_(* #,##0_);_(* \(#,##0\);_(* &quot;-&quot;_);_(@_)"/>
    <numFmt numFmtId="44" formatCode="_(&quot;CN¥&quot;* #,##0.00_);_(&quot;CN¥&quot;* \(#,##0.00\);_(&quot;CN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%"/>
  </numFmts>
  <fonts count="4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/>
    </xf>
    <xf numFmtId="17" fontId="3" fillId="0" borderId="10" xfId="0" applyNumberFormat="1" applyFont="1" applyBorder="1" applyAlignment="1">
      <alignment horizontal="left"/>
    </xf>
    <xf numFmtId="17" fontId="3" fillId="0" borderId="11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3" fontId="3" fillId="0" borderId="1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 horizontal="left"/>
    </xf>
    <xf numFmtId="3" fontId="4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3" fontId="4" fillId="0" borderId="12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3" fillId="0" borderId="0" xfId="0" applyNumberFormat="1" applyFont="1" applyAlignment="1">
      <alignment horizontal="left"/>
    </xf>
    <xf numFmtId="3" fontId="3" fillId="0" borderId="12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left"/>
    </xf>
    <xf numFmtId="0" fontId="4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12" xfId="0" applyNumberFormat="1" applyFont="1" applyBorder="1" applyAlignment="1">
      <alignment/>
    </xf>
    <xf numFmtId="0" fontId="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workbookViewId="0" topLeftCell="A1">
      <selection activeCell="D35" sqref="D35"/>
    </sheetView>
  </sheetViews>
  <sheetFormatPr defaultColWidth="8.8515625" defaultRowHeight="12.75"/>
  <cols>
    <col min="1" max="1" width="31.7109375" style="8" customWidth="1"/>
    <col min="2" max="12" width="9.7109375" style="8" customWidth="1"/>
    <col min="13" max="13" width="9.7109375" style="21" customWidth="1"/>
    <col min="14" max="14" width="11.421875" style="9" customWidth="1"/>
    <col min="15" max="16" width="11.421875" style="11" customWidth="1"/>
  </cols>
  <sheetData>
    <row r="1" ht="21">
      <c r="A1" s="22" t="s">
        <v>50</v>
      </c>
    </row>
    <row r="2" ht="16.5">
      <c r="A2" s="23" t="s">
        <v>51</v>
      </c>
    </row>
    <row r="4" spans="1:16" ht="12.75">
      <c r="A4" s="3" t="s">
        <v>18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37</v>
      </c>
      <c r="L4" s="4" t="s">
        <v>38</v>
      </c>
      <c r="M4" s="5" t="s">
        <v>39</v>
      </c>
      <c r="N4" s="6" t="s">
        <v>36</v>
      </c>
      <c r="O4" s="7" t="s">
        <v>14</v>
      </c>
      <c r="P4" s="7" t="s">
        <v>15</v>
      </c>
    </row>
    <row r="5" spans="2:13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6" ht="12.75">
      <c r="A6" s="12" t="s">
        <v>19</v>
      </c>
      <c r="B6" s="11">
        <v>0</v>
      </c>
      <c r="C6" s="11">
        <f>B43</f>
        <v>31990</v>
      </c>
      <c r="D6" s="11">
        <f aca="true" t="shared" si="0" ref="D6:P6">C43</f>
        <v>25780</v>
      </c>
      <c r="E6" s="11">
        <f t="shared" si="0"/>
        <v>21770</v>
      </c>
      <c r="F6" s="11">
        <f t="shared" si="0"/>
        <v>21860</v>
      </c>
      <c r="G6" s="11">
        <f t="shared" si="0"/>
        <v>23150</v>
      </c>
      <c r="H6" s="11">
        <f t="shared" si="0"/>
        <v>25640</v>
      </c>
      <c r="I6" s="11">
        <f t="shared" si="0"/>
        <v>22530</v>
      </c>
      <c r="J6" s="11">
        <f t="shared" si="0"/>
        <v>21420</v>
      </c>
      <c r="K6" s="11">
        <f t="shared" si="0"/>
        <v>15310</v>
      </c>
      <c r="L6" s="11">
        <f t="shared" si="0"/>
        <v>19600</v>
      </c>
      <c r="M6" s="13">
        <f t="shared" si="0"/>
        <v>25690</v>
      </c>
      <c r="N6" s="11">
        <f>B6</f>
        <v>0</v>
      </c>
      <c r="O6" s="14">
        <f t="shared" si="0"/>
        <v>31180</v>
      </c>
      <c r="P6" s="14">
        <f t="shared" si="0"/>
        <v>46190</v>
      </c>
    </row>
    <row r="7" spans="1:13" ht="12.75">
      <c r="A7" s="12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3"/>
    </row>
    <row r="8" spans="1:13" ht="12.75">
      <c r="A8" s="12" t="s">
        <v>20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</row>
    <row r="9" spans="1:16" ht="12.75">
      <c r="A9" s="8" t="s">
        <v>47</v>
      </c>
      <c r="B9" s="11">
        <v>7000</v>
      </c>
      <c r="C9" s="11">
        <v>8000</v>
      </c>
      <c r="D9" s="11">
        <v>11000</v>
      </c>
      <c r="E9" s="11">
        <v>12000</v>
      </c>
      <c r="F9" s="11">
        <v>15000</v>
      </c>
      <c r="G9" s="11">
        <v>15000</v>
      </c>
      <c r="H9" s="11">
        <v>18000</v>
      </c>
      <c r="I9" s="11">
        <v>17000</v>
      </c>
      <c r="J9" s="11">
        <v>15000</v>
      </c>
      <c r="K9" s="11">
        <v>25000</v>
      </c>
      <c r="L9" s="11">
        <v>20000</v>
      </c>
      <c r="M9" s="13">
        <v>18000</v>
      </c>
      <c r="N9" s="11">
        <f aca="true" t="shared" si="1" ref="N9:N14">SUM(B9:M9)</f>
        <v>181000</v>
      </c>
      <c r="O9" s="11">
        <v>222000</v>
      </c>
      <c r="P9" s="11">
        <v>277500</v>
      </c>
    </row>
    <row r="10" spans="1:16" ht="12.75">
      <c r="A10" s="8" t="s">
        <v>48</v>
      </c>
      <c r="B10" s="11">
        <v>2000</v>
      </c>
      <c r="C10" s="11">
        <v>4000</v>
      </c>
      <c r="D10" s="11">
        <v>8000</v>
      </c>
      <c r="E10" s="11">
        <v>8000</v>
      </c>
      <c r="F10" s="11">
        <v>12000</v>
      </c>
      <c r="G10" s="11">
        <v>14000</v>
      </c>
      <c r="H10" s="11">
        <v>10000</v>
      </c>
      <c r="I10" s="11">
        <v>6000</v>
      </c>
      <c r="J10" s="11">
        <v>8000</v>
      </c>
      <c r="K10" s="11">
        <v>7000</v>
      </c>
      <c r="L10" s="11">
        <v>15000</v>
      </c>
      <c r="M10" s="13">
        <v>16000</v>
      </c>
      <c r="N10" s="11">
        <f t="shared" si="1"/>
        <v>110000</v>
      </c>
      <c r="O10" s="11">
        <v>155000</v>
      </c>
      <c r="P10" s="11">
        <v>175000</v>
      </c>
    </row>
    <row r="11" spans="1:16" ht="12.75">
      <c r="A11" s="8" t="s">
        <v>28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3">
        <v>0</v>
      </c>
      <c r="N11" s="11">
        <f>SUM(B11:M11)</f>
        <v>0</v>
      </c>
      <c r="O11" s="11">
        <v>0</v>
      </c>
      <c r="P11" s="11">
        <v>0</v>
      </c>
    </row>
    <row r="12" spans="1:16" ht="12.75">
      <c r="A12" s="8" t="s">
        <v>26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3">
        <v>0</v>
      </c>
      <c r="N12" s="11">
        <f>SUM(B12:M12)</f>
        <v>0</v>
      </c>
      <c r="O12" s="11">
        <v>0</v>
      </c>
      <c r="P12" s="11">
        <v>0</v>
      </c>
    </row>
    <row r="13" spans="1:16" ht="12.75">
      <c r="A13" s="8" t="s">
        <v>22</v>
      </c>
      <c r="B13" s="11">
        <v>65000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3">
        <v>0</v>
      </c>
      <c r="N13" s="11">
        <f t="shared" si="1"/>
        <v>65000</v>
      </c>
      <c r="O13" s="11">
        <v>0</v>
      </c>
      <c r="P13" s="11">
        <v>0</v>
      </c>
    </row>
    <row r="14" spans="1:16" ht="12.75">
      <c r="A14" s="8" t="s">
        <v>42</v>
      </c>
      <c r="B14" s="11">
        <v>20000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3">
        <v>0</v>
      </c>
      <c r="N14" s="11">
        <f t="shared" si="1"/>
        <v>20000</v>
      </c>
      <c r="O14" s="11">
        <v>0</v>
      </c>
      <c r="P14" s="11">
        <v>0</v>
      </c>
    </row>
    <row r="15" spans="1:16" ht="12.75">
      <c r="A15" s="12" t="s">
        <v>21</v>
      </c>
      <c r="B15" s="15">
        <f aca="true" t="shared" si="2" ref="B15:P15">SUM(B9:B14)</f>
        <v>94000</v>
      </c>
      <c r="C15" s="15">
        <f t="shared" si="2"/>
        <v>12000</v>
      </c>
      <c r="D15" s="15">
        <f t="shared" si="2"/>
        <v>19000</v>
      </c>
      <c r="E15" s="15">
        <f t="shared" si="2"/>
        <v>20000</v>
      </c>
      <c r="F15" s="15">
        <f t="shared" si="2"/>
        <v>27000</v>
      </c>
      <c r="G15" s="15">
        <f t="shared" si="2"/>
        <v>29000</v>
      </c>
      <c r="H15" s="15">
        <f t="shared" si="2"/>
        <v>28000</v>
      </c>
      <c r="I15" s="15">
        <f t="shared" si="2"/>
        <v>23000</v>
      </c>
      <c r="J15" s="15">
        <f t="shared" si="2"/>
        <v>23000</v>
      </c>
      <c r="K15" s="15">
        <f t="shared" si="2"/>
        <v>32000</v>
      </c>
      <c r="L15" s="15">
        <f t="shared" si="2"/>
        <v>35000</v>
      </c>
      <c r="M15" s="16">
        <f t="shared" si="2"/>
        <v>34000</v>
      </c>
      <c r="N15" s="15">
        <f t="shared" si="2"/>
        <v>376000</v>
      </c>
      <c r="O15" s="15">
        <f t="shared" si="2"/>
        <v>377000</v>
      </c>
      <c r="P15" s="15">
        <f t="shared" si="2"/>
        <v>452500</v>
      </c>
    </row>
    <row r="16" spans="2:13" ht="12.7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3"/>
    </row>
    <row r="17" spans="1:16" ht="12.75">
      <c r="A17" s="8" t="s">
        <v>45</v>
      </c>
      <c r="B17" s="11">
        <v>3600</v>
      </c>
      <c r="C17" s="11">
        <v>4800</v>
      </c>
      <c r="D17" s="11">
        <v>7600</v>
      </c>
      <c r="E17" s="11">
        <v>8000</v>
      </c>
      <c r="F17" s="11">
        <v>10800</v>
      </c>
      <c r="G17" s="11">
        <v>11600</v>
      </c>
      <c r="H17" s="11">
        <v>11200</v>
      </c>
      <c r="I17" s="11">
        <v>9200</v>
      </c>
      <c r="J17" s="11">
        <v>9200</v>
      </c>
      <c r="K17" s="11">
        <v>12800</v>
      </c>
      <c r="L17" s="11">
        <v>14000</v>
      </c>
      <c r="M17" s="13">
        <v>13600</v>
      </c>
      <c r="N17" s="11">
        <f aca="true" t="shared" si="3" ref="N17:N39">SUM(B17:M17)</f>
        <v>116400</v>
      </c>
      <c r="O17" s="11">
        <v>150800</v>
      </c>
      <c r="P17" s="11">
        <v>181000</v>
      </c>
    </row>
    <row r="18" spans="1:16" ht="12.75">
      <c r="A18" s="8" t="s">
        <v>46</v>
      </c>
      <c r="B18" s="11">
        <v>40000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5000</v>
      </c>
      <c r="K18" s="11">
        <v>0</v>
      </c>
      <c r="L18" s="11">
        <v>0</v>
      </c>
      <c r="M18" s="13">
        <v>0</v>
      </c>
      <c r="N18" s="11">
        <f t="shared" si="3"/>
        <v>45000</v>
      </c>
      <c r="O18" s="11">
        <v>5000</v>
      </c>
      <c r="P18" s="11">
        <v>5000</v>
      </c>
    </row>
    <row r="19" spans="1:16" ht="12.75">
      <c r="A19" s="8" t="s">
        <v>23</v>
      </c>
      <c r="B19" s="11">
        <v>5000</v>
      </c>
      <c r="C19" s="11">
        <v>5000</v>
      </c>
      <c r="D19" s="11">
        <v>7000</v>
      </c>
      <c r="E19" s="11">
        <v>7000</v>
      </c>
      <c r="F19" s="11">
        <v>10000</v>
      </c>
      <c r="G19" s="11">
        <v>10000</v>
      </c>
      <c r="H19" s="11">
        <v>10000</v>
      </c>
      <c r="I19" s="11">
        <v>10000</v>
      </c>
      <c r="J19" s="11">
        <v>10000</v>
      </c>
      <c r="K19" s="11">
        <v>10000</v>
      </c>
      <c r="L19" s="11">
        <v>10000</v>
      </c>
      <c r="M19" s="13">
        <v>10000</v>
      </c>
      <c r="N19" s="11">
        <f t="shared" si="3"/>
        <v>104000</v>
      </c>
      <c r="O19" s="11">
        <v>125000</v>
      </c>
      <c r="P19" s="11">
        <v>150000</v>
      </c>
    </row>
    <row r="20" spans="1:16" ht="12.75">
      <c r="A20" s="8" t="s">
        <v>0</v>
      </c>
      <c r="B20" s="11">
        <v>1800</v>
      </c>
      <c r="C20" s="11">
        <v>1800</v>
      </c>
      <c r="D20" s="11">
        <v>1800</v>
      </c>
      <c r="E20" s="11">
        <v>1800</v>
      </c>
      <c r="F20" s="11">
        <v>1800</v>
      </c>
      <c r="G20" s="11">
        <v>1800</v>
      </c>
      <c r="H20" s="11">
        <v>1800</v>
      </c>
      <c r="I20" s="11">
        <v>1800</v>
      </c>
      <c r="J20" s="11">
        <v>1800</v>
      </c>
      <c r="K20" s="11">
        <v>1800</v>
      </c>
      <c r="L20" s="11">
        <v>1800</v>
      </c>
      <c r="M20" s="13">
        <v>1800</v>
      </c>
      <c r="N20" s="11">
        <f t="shared" si="3"/>
        <v>21600</v>
      </c>
      <c r="O20" s="11">
        <v>22800</v>
      </c>
      <c r="P20" s="11">
        <v>24000</v>
      </c>
    </row>
    <row r="21" spans="1:16" ht="12.75">
      <c r="A21" s="8" t="s">
        <v>1</v>
      </c>
      <c r="B21" s="11">
        <v>300</v>
      </c>
      <c r="C21" s="11">
        <v>300</v>
      </c>
      <c r="D21" s="11">
        <v>300</v>
      </c>
      <c r="E21" s="11">
        <v>300</v>
      </c>
      <c r="F21" s="11">
        <v>300</v>
      </c>
      <c r="G21" s="11">
        <v>300</v>
      </c>
      <c r="H21" s="11">
        <v>300</v>
      </c>
      <c r="I21" s="11">
        <v>300</v>
      </c>
      <c r="J21" s="11">
        <v>300</v>
      </c>
      <c r="K21" s="11">
        <v>300</v>
      </c>
      <c r="L21" s="11">
        <v>300</v>
      </c>
      <c r="M21" s="13">
        <v>300</v>
      </c>
      <c r="N21" s="11">
        <f t="shared" si="3"/>
        <v>3600</v>
      </c>
      <c r="O21" s="11">
        <v>4320</v>
      </c>
      <c r="P21" s="11">
        <v>5184</v>
      </c>
    </row>
    <row r="22" spans="1:16" ht="12.75">
      <c r="A22" s="8" t="s">
        <v>16</v>
      </c>
      <c r="B22" s="11">
        <v>50</v>
      </c>
      <c r="C22" s="11">
        <v>50</v>
      </c>
      <c r="D22" s="11">
        <v>50</v>
      </c>
      <c r="E22" s="11">
        <v>50</v>
      </c>
      <c r="F22" s="11">
        <v>50</v>
      </c>
      <c r="G22" s="11">
        <v>50</v>
      </c>
      <c r="H22" s="11">
        <v>50</v>
      </c>
      <c r="I22" s="11">
        <v>50</v>
      </c>
      <c r="J22" s="11">
        <v>50</v>
      </c>
      <c r="K22" s="11">
        <v>50</v>
      </c>
      <c r="L22" s="11">
        <v>50</v>
      </c>
      <c r="M22" s="13">
        <v>50</v>
      </c>
      <c r="N22" s="11">
        <f t="shared" si="3"/>
        <v>600</v>
      </c>
      <c r="O22" s="11">
        <v>600</v>
      </c>
      <c r="P22" s="11">
        <v>600</v>
      </c>
    </row>
    <row r="23" spans="1:16" ht="12.75">
      <c r="A23" s="8" t="s">
        <v>3</v>
      </c>
      <c r="B23" s="11">
        <v>2000</v>
      </c>
      <c r="C23" s="11">
        <v>2000</v>
      </c>
      <c r="D23" s="11">
        <v>2000</v>
      </c>
      <c r="E23" s="11">
        <v>500</v>
      </c>
      <c r="F23" s="11">
        <v>500</v>
      </c>
      <c r="G23" s="11">
        <v>500</v>
      </c>
      <c r="H23" s="11">
        <v>500</v>
      </c>
      <c r="I23" s="11">
        <v>500</v>
      </c>
      <c r="J23" s="11">
        <v>500</v>
      </c>
      <c r="K23" s="11">
        <v>500</v>
      </c>
      <c r="L23" s="11">
        <v>500</v>
      </c>
      <c r="M23" s="13">
        <v>500</v>
      </c>
      <c r="N23" s="11">
        <f t="shared" si="3"/>
        <v>10500</v>
      </c>
      <c r="O23" s="11">
        <v>12000</v>
      </c>
      <c r="P23" s="11">
        <v>15000</v>
      </c>
    </row>
    <row r="24" spans="1:16" ht="12.75">
      <c r="A24" s="8" t="s">
        <v>13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3">
        <v>0</v>
      </c>
      <c r="N24" s="11">
        <f t="shared" si="3"/>
        <v>0</v>
      </c>
      <c r="O24" s="11">
        <v>0</v>
      </c>
      <c r="P24" s="11">
        <v>0</v>
      </c>
    </row>
    <row r="25" spans="1:16" ht="12.75">
      <c r="A25" s="8" t="s">
        <v>24</v>
      </c>
      <c r="B25" s="11">
        <v>50</v>
      </c>
      <c r="C25" s="11">
        <v>50</v>
      </c>
      <c r="D25" s="11">
        <v>50</v>
      </c>
      <c r="E25" s="11">
        <v>50</v>
      </c>
      <c r="F25" s="11">
        <v>50</v>
      </c>
      <c r="G25" s="11">
        <v>50</v>
      </c>
      <c r="H25" s="11">
        <v>50</v>
      </c>
      <c r="I25" s="11">
        <v>50</v>
      </c>
      <c r="J25" s="11">
        <v>50</v>
      </c>
      <c r="K25" s="11">
        <v>50</v>
      </c>
      <c r="L25" s="11">
        <v>50</v>
      </c>
      <c r="M25" s="13">
        <v>50</v>
      </c>
      <c r="N25" s="11">
        <f t="shared" si="3"/>
        <v>600</v>
      </c>
      <c r="O25" s="11">
        <v>800</v>
      </c>
      <c r="P25" s="11">
        <v>1000</v>
      </c>
    </row>
    <row r="26" spans="1:16" ht="12.75">
      <c r="A26" s="8" t="s">
        <v>25</v>
      </c>
      <c r="B26" s="11">
        <v>50</v>
      </c>
      <c r="C26" s="11">
        <v>50</v>
      </c>
      <c r="D26" s="11">
        <v>50</v>
      </c>
      <c r="E26" s="11">
        <v>50</v>
      </c>
      <c r="F26" s="11">
        <v>50</v>
      </c>
      <c r="G26" s="11">
        <v>50</v>
      </c>
      <c r="H26" s="11">
        <v>50</v>
      </c>
      <c r="I26" s="11">
        <v>50</v>
      </c>
      <c r="J26" s="11">
        <v>50</v>
      </c>
      <c r="K26" s="11">
        <v>50</v>
      </c>
      <c r="L26" s="11">
        <v>50</v>
      </c>
      <c r="M26" s="13">
        <v>50</v>
      </c>
      <c r="N26" s="11">
        <f t="shared" si="3"/>
        <v>600</v>
      </c>
      <c r="O26" s="11">
        <v>650</v>
      </c>
      <c r="P26" s="11">
        <v>700</v>
      </c>
    </row>
    <row r="27" spans="1:16" ht="12.75">
      <c r="A27" s="8" t="s">
        <v>32</v>
      </c>
      <c r="B27" s="11">
        <v>100</v>
      </c>
      <c r="C27" s="11">
        <v>100</v>
      </c>
      <c r="D27" s="11">
        <v>100</v>
      </c>
      <c r="E27" s="11">
        <v>100</v>
      </c>
      <c r="F27" s="11">
        <v>100</v>
      </c>
      <c r="G27" s="11">
        <v>100</v>
      </c>
      <c r="H27" s="11">
        <v>100</v>
      </c>
      <c r="I27" s="11">
        <v>100</v>
      </c>
      <c r="J27" s="11">
        <v>100</v>
      </c>
      <c r="K27" s="11">
        <v>100</v>
      </c>
      <c r="L27" s="11">
        <v>100</v>
      </c>
      <c r="M27" s="13">
        <v>100</v>
      </c>
      <c r="N27" s="11">
        <f t="shared" si="3"/>
        <v>1200</v>
      </c>
      <c r="O27" s="11">
        <v>1500</v>
      </c>
      <c r="P27" s="11">
        <v>1500</v>
      </c>
    </row>
    <row r="28" spans="1:16" ht="12.75">
      <c r="A28" s="8" t="s">
        <v>17</v>
      </c>
      <c r="B28" s="11">
        <v>150</v>
      </c>
      <c r="C28" s="11">
        <v>150</v>
      </c>
      <c r="D28" s="11">
        <v>150</v>
      </c>
      <c r="E28" s="11">
        <v>150</v>
      </c>
      <c r="F28" s="11">
        <v>150</v>
      </c>
      <c r="G28" s="11">
        <v>150</v>
      </c>
      <c r="H28" s="11">
        <v>150</v>
      </c>
      <c r="I28" s="11">
        <v>150</v>
      </c>
      <c r="J28" s="11">
        <v>150</v>
      </c>
      <c r="K28" s="11">
        <v>150</v>
      </c>
      <c r="L28" s="11">
        <v>150</v>
      </c>
      <c r="M28" s="13">
        <v>150</v>
      </c>
      <c r="N28" s="11">
        <f t="shared" si="3"/>
        <v>1800</v>
      </c>
      <c r="O28" s="11">
        <v>2000</v>
      </c>
      <c r="P28" s="11">
        <v>2200</v>
      </c>
    </row>
    <row r="29" spans="1:16" ht="12.75">
      <c r="A29" s="8" t="s">
        <v>2</v>
      </c>
      <c r="B29" s="11">
        <v>100</v>
      </c>
      <c r="C29" s="11">
        <v>100</v>
      </c>
      <c r="D29" s="11">
        <v>100</v>
      </c>
      <c r="E29" s="11">
        <v>100</v>
      </c>
      <c r="F29" s="11">
        <v>100</v>
      </c>
      <c r="G29" s="11">
        <v>100</v>
      </c>
      <c r="H29" s="11">
        <v>100</v>
      </c>
      <c r="I29" s="11">
        <v>100</v>
      </c>
      <c r="J29" s="11">
        <v>100</v>
      </c>
      <c r="K29" s="11">
        <v>100</v>
      </c>
      <c r="L29" s="11">
        <v>100</v>
      </c>
      <c r="M29" s="13">
        <v>100</v>
      </c>
      <c r="N29" s="11">
        <f t="shared" si="3"/>
        <v>1200</v>
      </c>
      <c r="O29" s="11">
        <v>1500</v>
      </c>
      <c r="P29" s="11">
        <v>2000</v>
      </c>
    </row>
    <row r="30" spans="1:16" ht="12.75">
      <c r="A30" s="8" t="s">
        <v>49</v>
      </c>
      <c r="B30" s="11">
        <v>100</v>
      </c>
      <c r="C30" s="11">
        <v>100</v>
      </c>
      <c r="D30" s="11">
        <v>100</v>
      </c>
      <c r="E30" s="11">
        <v>100</v>
      </c>
      <c r="F30" s="11">
        <v>100</v>
      </c>
      <c r="G30" s="11">
        <v>100</v>
      </c>
      <c r="H30" s="11">
        <v>100</v>
      </c>
      <c r="I30" s="11">
        <v>100</v>
      </c>
      <c r="J30" s="11">
        <v>100</v>
      </c>
      <c r="K30" s="11">
        <v>100</v>
      </c>
      <c r="L30" s="11">
        <v>100</v>
      </c>
      <c r="M30" s="13">
        <v>100</v>
      </c>
      <c r="N30" s="11">
        <f t="shared" si="3"/>
        <v>1200</v>
      </c>
      <c r="O30" s="11">
        <v>1500</v>
      </c>
      <c r="P30" s="11">
        <v>2000</v>
      </c>
    </row>
    <row r="31" spans="1:16" ht="12.75">
      <c r="A31" s="8" t="s">
        <v>33</v>
      </c>
      <c r="B31" s="11">
        <v>50</v>
      </c>
      <c r="C31" s="11">
        <v>50</v>
      </c>
      <c r="D31" s="11">
        <v>50</v>
      </c>
      <c r="E31" s="11">
        <v>50</v>
      </c>
      <c r="F31" s="11">
        <v>50</v>
      </c>
      <c r="G31" s="11">
        <v>50</v>
      </c>
      <c r="H31" s="11">
        <v>50</v>
      </c>
      <c r="I31" s="11">
        <v>50</v>
      </c>
      <c r="J31" s="11">
        <v>50</v>
      </c>
      <c r="K31" s="11">
        <v>50</v>
      </c>
      <c r="L31" s="11">
        <v>50</v>
      </c>
      <c r="M31" s="13">
        <v>50</v>
      </c>
      <c r="N31" s="11">
        <f t="shared" si="3"/>
        <v>600</v>
      </c>
      <c r="O31" s="11">
        <v>600</v>
      </c>
      <c r="P31" s="11">
        <v>600</v>
      </c>
    </row>
    <row r="32" spans="1:16" ht="12.75">
      <c r="A32" s="8" t="s">
        <v>43</v>
      </c>
      <c r="B32" s="11">
        <v>5000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3">
        <v>0</v>
      </c>
      <c r="N32" s="11">
        <f t="shared" si="3"/>
        <v>5000</v>
      </c>
      <c r="O32" s="11">
        <v>0</v>
      </c>
      <c r="P32" s="11">
        <v>0</v>
      </c>
    </row>
    <row r="33" spans="1:16" ht="12.75">
      <c r="A33" s="8" t="s">
        <v>41</v>
      </c>
      <c r="B33" s="11">
        <v>1100</v>
      </c>
      <c r="C33" s="11">
        <v>1100</v>
      </c>
      <c r="D33" s="11">
        <v>1100</v>
      </c>
      <c r="E33" s="11">
        <v>1100</v>
      </c>
      <c r="F33" s="11">
        <v>1100</v>
      </c>
      <c r="G33" s="11">
        <v>1100</v>
      </c>
      <c r="H33" s="11">
        <v>1100</v>
      </c>
      <c r="I33" s="11">
        <v>1100</v>
      </c>
      <c r="J33" s="11">
        <v>1100</v>
      </c>
      <c r="K33" s="11">
        <v>1100</v>
      </c>
      <c r="L33" s="11">
        <v>1100</v>
      </c>
      <c r="M33" s="13">
        <v>1100</v>
      </c>
      <c r="N33" s="11">
        <f t="shared" si="3"/>
        <v>13200</v>
      </c>
      <c r="O33" s="11">
        <v>13200</v>
      </c>
      <c r="P33" s="11">
        <v>13200</v>
      </c>
    </row>
    <row r="34" spans="1:16" ht="12.75">
      <c r="A34" s="8" t="s">
        <v>31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3">
        <v>0</v>
      </c>
      <c r="N34" s="11">
        <f t="shared" si="3"/>
        <v>0</v>
      </c>
      <c r="O34" s="11">
        <v>10000</v>
      </c>
      <c r="P34" s="11">
        <v>10000</v>
      </c>
    </row>
    <row r="35" spans="1:16" ht="12.75">
      <c r="A35" s="8" t="s">
        <v>34</v>
      </c>
      <c r="B35" s="11">
        <v>500</v>
      </c>
      <c r="C35" s="11">
        <v>500</v>
      </c>
      <c r="D35" s="11">
        <v>500</v>
      </c>
      <c r="E35" s="11">
        <v>500</v>
      </c>
      <c r="F35" s="11">
        <v>500</v>
      </c>
      <c r="G35" s="11">
        <v>500</v>
      </c>
      <c r="H35" s="11">
        <v>500</v>
      </c>
      <c r="I35" s="11">
        <v>500</v>
      </c>
      <c r="J35" s="11">
        <v>500</v>
      </c>
      <c r="K35" s="11">
        <v>500</v>
      </c>
      <c r="L35" s="11">
        <v>500</v>
      </c>
      <c r="M35" s="13">
        <v>500</v>
      </c>
      <c r="N35" s="11">
        <f t="shared" si="3"/>
        <v>6000</v>
      </c>
      <c r="O35" s="11">
        <v>9000</v>
      </c>
      <c r="P35" s="11">
        <v>12000</v>
      </c>
    </row>
    <row r="36" spans="1:16" ht="12.75">
      <c r="A36" s="8" t="s">
        <v>35</v>
      </c>
      <c r="B36" s="11">
        <v>2000</v>
      </c>
      <c r="C36" s="11">
        <v>2000</v>
      </c>
      <c r="D36" s="11">
        <v>2000</v>
      </c>
      <c r="E36" s="11">
        <v>0</v>
      </c>
      <c r="F36" s="11">
        <v>0</v>
      </c>
      <c r="G36" s="11">
        <v>0</v>
      </c>
      <c r="H36" s="11">
        <v>5000</v>
      </c>
      <c r="I36" s="11">
        <v>0</v>
      </c>
      <c r="J36" s="11">
        <v>0</v>
      </c>
      <c r="K36" s="11">
        <v>0</v>
      </c>
      <c r="L36" s="11">
        <v>0</v>
      </c>
      <c r="M36" s="13">
        <v>0</v>
      </c>
      <c r="N36" s="11">
        <f t="shared" si="3"/>
        <v>11000</v>
      </c>
      <c r="O36" s="11">
        <v>0</v>
      </c>
      <c r="P36" s="11">
        <v>0</v>
      </c>
    </row>
    <row r="37" spans="1:16" ht="12.75">
      <c r="A37" s="8" t="s">
        <v>28</v>
      </c>
      <c r="B37" s="11">
        <v>20</v>
      </c>
      <c r="C37" s="11">
        <v>20</v>
      </c>
      <c r="D37" s="11">
        <v>20</v>
      </c>
      <c r="E37" s="11">
        <v>20</v>
      </c>
      <c r="F37" s="11">
        <v>20</v>
      </c>
      <c r="G37" s="11">
        <v>20</v>
      </c>
      <c r="H37" s="11">
        <v>20</v>
      </c>
      <c r="I37" s="11">
        <v>20</v>
      </c>
      <c r="J37" s="11">
        <v>20</v>
      </c>
      <c r="K37" s="11">
        <v>20</v>
      </c>
      <c r="L37" s="11">
        <v>20</v>
      </c>
      <c r="M37" s="13">
        <v>20</v>
      </c>
      <c r="N37" s="11">
        <f t="shared" si="3"/>
        <v>240</v>
      </c>
      <c r="O37" s="11">
        <v>240</v>
      </c>
      <c r="P37" s="11">
        <v>240</v>
      </c>
    </row>
    <row r="38" spans="1:16" ht="12.75">
      <c r="A38" s="8" t="s">
        <v>26</v>
      </c>
      <c r="B38" s="11">
        <v>20</v>
      </c>
      <c r="C38" s="11">
        <v>20</v>
      </c>
      <c r="D38" s="11">
        <v>20</v>
      </c>
      <c r="E38" s="11">
        <v>20</v>
      </c>
      <c r="F38" s="11">
        <v>20</v>
      </c>
      <c r="G38" s="11">
        <v>20</v>
      </c>
      <c r="H38" s="11">
        <v>20</v>
      </c>
      <c r="I38" s="11">
        <v>20</v>
      </c>
      <c r="J38" s="11">
        <v>20</v>
      </c>
      <c r="K38" s="11">
        <v>20</v>
      </c>
      <c r="L38" s="11">
        <v>20</v>
      </c>
      <c r="M38" s="13">
        <v>20</v>
      </c>
      <c r="N38" s="11">
        <f t="shared" si="3"/>
        <v>240</v>
      </c>
      <c r="O38" s="11">
        <v>240</v>
      </c>
      <c r="P38" s="11">
        <v>240</v>
      </c>
    </row>
    <row r="39" spans="1:16" ht="12.75">
      <c r="A39" s="8" t="s">
        <v>27</v>
      </c>
      <c r="B39" s="11">
        <v>20</v>
      </c>
      <c r="C39" s="11">
        <v>20</v>
      </c>
      <c r="D39" s="11">
        <v>20</v>
      </c>
      <c r="E39" s="11">
        <v>20</v>
      </c>
      <c r="F39" s="11">
        <v>20</v>
      </c>
      <c r="G39" s="11">
        <v>20</v>
      </c>
      <c r="H39" s="11">
        <v>20</v>
      </c>
      <c r="I39" s="11">
        <v>20</v>
      </c>
      <c r="J39" s="11">
        <v>20</v>
      </c>
      <c r="K39" s="11">
        <v>20</v>
      </c>
      <c r="L39" s="11">
        <v>20</v>
      </c>
      <c r="M39" s="13">
        <v>20</v>
      </c>
      <c r="N39" s="11">
        <f t="shared" si="3"/>
        <v>240</v>
      </c>
      <c r="O39" s="11">
        <v>240</v>
      </c>
      <c r="P39" s="11">
        <v>240</v>
      </c>
    </row>
    <row r="40" spans="1:16" s="1" customFormat="1" ht="12.75">
      <c r="A40" s="12" t="s">
        <v>29</v>
      </c>
      <c r="B40" s="15">
        <f>SUM(B17:B39)</f>
        <v>62010</v>
      </c>
      <c r="C40" s="15">
        <f aca="true" t="shared" si="4" ref="C40:P40">SUM(C17:C39)</f>
        <v>18210</v>
      </c>
      <c r="D40" s="15">
        <f t="shared" si="4"/>
        <v>23010</v>
      </c>
      <c r="E40" s="15">
        <f t="shared" si="4"/>
        <v>19910</v>
      </c>
      <c r="F40" s="15">
        <f t="shared" si="4"/>
        <v>25710</v>
      </c>
      <c r="G40" s="15">
        <f t="shared" si="4"/>
        <v>26510</v>
      </c>
      <c r="H40" s="15">
        <f t="shared" si="4"/>
        <v>31110</v>
      </c>
      <c r="I40" s="15">
        <f t="shared" si="4"/>
        <v>24110</v>
      </c>
      <c r="J40" s="15">
        <f t="shared" si="4"/>
        <v>29110</v>
      </c>
      <c r="K40" s="15">
        <f t="shared" si="4"/>
        <v>27710</v>
      </c>
      <c r="L40" s="15">
        <f t="shared" si="4"/>
        <v>28910</v>
      </c>
      <c r="M40" s="16">
        <f t="shared" si="4"/>
        <v>28510</v>
      </c>
      <c r="N40" s="15">
        <f t="shared" si="4"/>
        <v>344820</v>
      </c>
      <c r="O40" s="15">
        <f t="shared" si="4"/>
        <v>361990</v>
      </c>
      <c r="P40" s="15">
        <f t="shared" si="4"/>
        <v>426704</v>
      </c>
    </row>
    <row r="42" spans="1:16" ht="12.75">
      <c r="A42" s="12" t="s">
        <v>40</v>
      </c>
      <c r="B42" s="15">
        <f aca="true" t="shared" si="5" ref="B42:P42">B15-B40</f>
        <v>31990</v>
      </c>
      <c r="C42" s="15">
        <f t="shared" si="5"/>
        <v>-6210</v>
      </c>
      <c r="D42" s="15">
        <f t="shared" si="5"/>
        <v>-4010</v>
      </c>
      <c r="E42" s="15">
        <f t="shared" si="5"/>
        <v>90</v>
      </c>
      <c r="F42" s="15">
        <f t="shared" si="5"/>
        <v>1290</v>
      </c>
      <c r="G42" s="15">
        <f t="shared" si="5"/>
        <v>2490</v>
      </c>
      <c r="H42" s="15">
        <f t="shared" si="5"/>
        <v>-3110</v>
      </c>
      <c r="I42" s="15">
        <f t="shared" si="5"/>
        <v>-1110</v>
      </c>
      <c r="J42" s="15">
        <f t="shared" si="5"/>
        <v>-6110</v>
      </c>
      <c r="K42" s="15">
        <f t="shared" si="5"/>
        <v>4290</v>
      </c>
      <c r="L42" s="15">
        <f t="shared" si="5"/>
        <v>6090</v>
      </c>
      <c r="M42" s="16">
        <f t="shared" si="5"/>
        <v>5490</v>
      </c>
      <c r="N42" s="15">
        <f t="shared" si="5"/>
        <v>31180</v>
      </c>
      <c r="O42" s="15">
        <f t="shared" si="5"/>
        <v>15010</v>
      </c>
      <c r="P42" s="15">
        <f t="shared" si="5"/>
        <v>25796</v>
      </c>
    </row>
    <row r="43" spans="1:16" s="1" customFormat="1" ht="12.75">
      <c r="A43" s="12" t="s">
        <v>30</v>
      </c>
      <c r="B43" s="15">
        <f aca="true" t="shared" si="6" ref="B43:P43">B6+B15-B40</f>
        <v>31990</v>
      </c>
      <c r="C43" s="15">
        <f t="shared" si="6"/>
        <v>25780</v>
      </c>
      <c r="D43" s="15">
        <f t="shared" si="6"/>
        <v>21770</v>
      </c>
      <c r="E43" s="15">
        <f t="shared" si="6"/>
        <v>21860</v>
      </c>
      <c r="F43" s="15">
        <f t="shared" si="6"/>
        <v>23150</v>
      </c>
      <c r="G43" s="15">
        <f t="shared" si="6"/>
        <v>25640</v>
      </c>
      <c r="H43" s="15">
        <f t="shared" si="6"/>
        <v>22530</v>
      </c>
      <c r="I43" s="15">
        <f t="shared" si="6"/>
        <v>21420</v>
      </c>
      <c r="J43" s="15">
        <f t="shared" si="6"/>
        <v>15310</v>
      </c>
      <c r="K43" s="15">
        <f t="shared" si="6"/>
        <v>19600</v>
      </c>
      <c r="L43" s="15">
        <f t="shared" si="6"/>
        <v>25690</v>
      </c>
      <c r="M43" s="16">
        <f t="shared" si="6"/>
        <v>31180</v>
      </c>
      <c r="N43" s="15">
        <f t="shared" si="6"/>
        <v>31180</v>
      </c>
      <c r="O43" s="15">
        <f t="shared" si="6"/>
        <v>46190</v>
      </c>
      <c r="P43" s="15">
        <f t="shared" si="6"/>
        <v>71986</v>
      </c>
    </row>
    <row r="44" spans="1:16" s="1" customFormat="1" ht="12.75">
      <c r="A44" s="12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6"/>
      <c r="N44" s="15"/>
      <c r="O44" s="15"/>
      <c r="P44" s="15"/>
    </row>
    <row r="46" spans="1:16" s="2" customFormat="1" ht="12.75">
      <c r="A46" s="17" t="s">
        <v>52</v>
      </c>
      <c r="B46" s="24">
        <f>B9+B10+B11+B12</f>
        <v>9000</v>
      </c>
      <c r="C46" s="24">
        <f aca="true" t="shared" si="7" ref="C46:P46">C9+C10+C11+C12</f>
        <v>12000</v>
      </c>
      <c r="D46" s="24">
        <f t="shared" si="7"/>
        <v>19000</v>
      </c>
      <c r="E46" s="24">
        <f t="shared" si="7"/>
        <v>20000</v>
      </c>
      <c r="F46" s="24">
        <f t="shared" si="7"/>
        <v>27000</v>
      </c>
      <c r="G46" s="24">
        <f t="shared" si="7"/>
        <v>29000</v>
      </c>
      <c r="H46" s="24">
        <f t="shared" si="7"/>
        <v>28000</v>
      </c>
      <c r="I46" s="24">
        <f t="shared" si="7"/>
        <v>23000</v>
      </c>
      <c r="J46" s="24">
        <f t="shared" si="7"/>
        <v>23000</v>
      </c>
      <c r="K46" s="24">
        <f t="shared" si="7"/>
        <v>32000</v>
      </c>
      <c r="L46" s="24">
        <f t="shared" si="7"/>
        <v>35000</v>
      </c>
      <c r="M46" s="25">
        <f t="shared" si="7"/>
        <v>34000</v>
      </c>
      <c r="N46" s="24">
        <f t="shared" si="7"/>
        <v>291000</v>
      </c>
      <c r="O46" s="24">
        <f t="shared" si="7"/>
        <v>377000</v>
      </c>
      <c r="P46" s="24">
        <f t="shared" si="7"/>
        <v>452500</v>
      </c>
    </row>
    <row r="47" spans="1:16" s="2" customFormat="1" ht="12.75">
      <c r="A47" s="17" t="s">
        <v>53</v>
      </c>
      <c r="B47" s="24">
        <f>B40-B33-B34</f>
        <v>60910</v>
      </c>
      <c r="C47" s="24">
        <f aca="true" t="shared" si="8" ref="C47:P47">C40-C33-C34</f>
        <v>17110</v>
      </c>
      <c r="D47" s="24">
        <f t="shared" si="8"/>
        <v>21910</v>
      </c>
      <c r="E47" s="24">
        <f t="shared" si="8"/>
        <v>18810</v>
      </c>
      <c r="F47" s="24">
        <f t="shared" si="8"/>
        <v>24610</v>
      </c>
      <c r="G47" s="24">
        <f t="shared" si="8"/>
        <v>25410</v>
      </c>
      <c r="H47" s="24">
        <f t="shared" si="8"/>
        <v>30010</v>
      </c>
      <c r="I47" s="24">
        <f t="shared" si="8"/>
        <v>23010</v>
      </c>
      <c r="J47" s="24">
        <f t="shared" si="8"/>
        <v>28010</v>
      </c>
      <c r="K47" s="24">
        <f t="shared" si="8"/>
        <v>26610</v>
      </c>
      <c r="L47" s="24">
        <f t="shared" si="8"/>
        <v>27810</v>
      </c>
      <c r="M47" s="25">
        <f t="shared" si="8"/>
        <v>27410</v>
      </c>
      <c r="N47" s="24">
        <f t="shared" si="8"/>
        <v>331620</v>
      </c>
      <c r="O47" s="24">
        <f t="shared" si="8"/>
        <v>338790</v>
      </c>
      <c r="P47" s="24">
        <f t="shared" si="8"/>
        <v>403504</v>
      </c>
    </row>
    <row r="48" spans="1:16" s="2" customFormat="1" ht="12.75">
      <c r="A48" s="17" t="s">
        <v>54</v>
      </c>
      <c r="B48" s="24">
        <f>B46-B47</f>
        <v>-51910</v>
      </c>
      <c r="C48" s="24">
        <f aca="true" t="shared" si="9" ref="C48:P48">C46-C47</f>
        <v>-5110</v>
      </c>
      <c r="D48" s="24">
        <f t="shared" si="9"/>
        <v>-2910</v>
      </c>
      <c r="E48" s="24">
        <f t="shared" si="9"/>
        <v>1190</v>
      </c>
      <c r="F48" s="24">
        <f t="shared" si="9"/>
        <v>2390</v>
      </c>
      <c r="G48" s="24">
        <f t="shared" si="9"/>
        <v>3590</v>
      </c>
      <c r="H48" s="24">
        <f t="shared" si="9"/>
        <v>-2010</v>
      </c>
      <c r="I48" s="24">
        <f t="shared" si="9"/>
        <v>-10</v>
      </c>
      <c r="J48" s="24">
        <f t="shared" si="9"/>
        <v>-5010</v>
      </c>
      <c r="K48" s="24">
        <f t="shared" si="9"/>
        <v>5390</v>
      </c>
      <c r="L48" s="24">
        <f t="shared" si="9"/>
        <v>7190</v>
      </c>
      <c r="M48" s="25">
        <f t="shared" si="9"/>
        <v>6590</v>
      </c>
      <c r="N48" s="24">
        <f t="shared" si="9"/>
        <v>-40620</v>
      </c>
      <c r="O48" s="24">
        <f t="shared" si="9"/>
        <v>38210</v>
      </c>
      <c r="P48" s="24">
        <f t="shared" si="9"/>
        <v>48996</v>
      </c>
    </row>
    <row r="50" spans="1:16" s="2" customFormat="1" ht="15">
      <c r="A50" s="26" t="s">
        <v>44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8"/>
      <c r="N50" s="19"/>
      <c r="O50" s="20"/>
      <c r="P50" s="20"/>
    </row>
  </sheetData>
  <sheetProtection/>
  <printOptions gridLines="1"/>
  <pageMargins left="0.72" right="0.4" top="0.71" bottom="0.61" header="0.67" footer="0.5"/>
  <pageSetup orientation="landscape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sbdc</dc:creator>
  <cp:keywords/>
  <dc:description/>
  <cp:lastModifiedBy>Laurel Yan</cp:lastModifiedBy>
  <cp:lastPrinted>2005-07-05T15:20:42Z</cp:lastPrinted>
  <dcterms:created xsi:type="dcterms:W3CDTF">2002-11-04T22:23:15Z</dcterms:created>
  <dcterms:modified xsi:type="dcterms:W3CDTF">2014-05-05T07:27:46Z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255746227</vt:i4>
  </property>
  <property fmtid="{D5CDD505-2E9C-101B-9397-08002B2CF9AE}" pid="3" name="_EmailSubject">
    <vt:lpwstr>KU SBDC website updates</vt:lpwstr>
  </property>
  <property fmtid="{D5CDD505-2E9C-101B-9397-08002B2CF9AE}" pid="4" name="_AuthorEmail">
    <vt:lpwstr>cclink@ku.edu</vt:lpwstr>
  </property>
  <property fmtid="{D5CDD505-2E9C-101B-9397-08002B2CF9AE}" pid="5" name="_AuthorEmailDisplayName">
    <vt:lpwstr>Clinkinbeard, Curtis J</vt:lpwstr>
  </property>
  <property fmtid="{D5CDD505-2E9C-101B-9397-08002B2CF9AE}" pid="6" name="_ReviewingToolsShownOnce">
    <vt:lpwstr/>
  </property>
</Properties>
</file>