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filterPrivacy="1" autoCompressPictures="0"/>
  <bookViews>
    <workbookView xWindow="0" yWindow="0" windowWidth="25960" windowHeight="17380"/>
  </bookViews>
  <sheets>
    <sheet name="Profit &amp; Loss" sheetId="1" r:id="rId1"/>
  </sheets>
  <definedNames>
    <definedName name="_xlnm.Print_Titles" localSheetId="0">'Profit &amp; Loss'!$6:$6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3" i="1"/>
  <c r="D19" i="1"/>
  <c r="D21" i="1"/>
  <c r="D29" i="1"/>
  <c r="D36" i="1"/>
  <c r="D51" i="1"/>
  <c r="D53" i="1"/>
  <c r="D55" i="1"/>
  <c r="D65" i="1"/>
  <c r="D67" i="1"/>
  <c r="C4" i="1"/>
  <c r="G60" i="1"/>
  <c r="G61" i="1"/>
  <c r="G62" i="1"/>
  <c r="G63" i="1"/>
  <c r="G64" i="1"/>
  <c r="G65" i="1"/>
  <c r="F60" i="1"/>
  <c r="F61" i="1"/>
  <c r="F62" i="1"/>
  <c r="F63" i="1"/>
  <c r="F64" i="1"/>
  <c r="F65" i="1"/>
  <c r="C65" i="1"/>
  <c r="B65" i="1"/>
  <c r="G57" i="1"/>
  <c r="F57" i="1"/>
  <c r="C51" i="1"/>
  <c r="B51" i="1"/>
  <c r="C36" i="1"/>
  <c r="B36" i="1"/>
  <c r="C29" i="1"/>
  <c r="B29" i="1"/>
  <c r="F50" i="1"/>
  <c r="F49" i="1"/>
  <c r="G49" i="1"/>
  <c r="F48" i="1"/>
  <c r="G48" i="1"/>
  <c r="G46" i="1"/>
  <c r="F45" i="1"/>
  <c r="G43" i="1"/>
  <c r="F43" i="1"/>
  <c r="G41" i="1"/>
  <c r="F40" i="1"/>
  <c r="G40" i="1"/>
  <c r="F34" i="1"/>
  <c r="F32" i="1"/>
  <c r="F28" i="1"/>
  <c r="F9" i="1"/>
  <c r="F10" i="1"/>
  <c r="F11" i="1"/>
  <c r="F8" i="1"/>
  <c r="G9" i="1"/>
  <c r="G10" i="1"/>
  <c r="G11" i="1"/>
  <c r="G8" i="1"/>
  <c r="G16" i="1"/>
  <c r="G17" i="1"/>
  <c r="G18" i="1"/>
  <c r="G15" i="1"/>
  <c r="F16" i="1"/>
  <c r="F17" i="1"/>
  <c r="F18" i="1"/>
  <c r="F15" i="1"/>
  <c r="F39" i="1"/>
  <c r="F41" i="1"/>
  <c r="F42" i="1"/>
  <c r="F47" i="1"/>
  <c r="G42" i="1"/>
  <c r="G50" i="1"/>
  <c r="G33" i="1"/>
  <c r="F35" i="1"/>
  <c r="E8" i="1"/>
  <c r="E9" i="1"/>
  <c r="E10" i="1"/>
  <c r="E11" i="1"/>
  <c r="C53" i="1"/>
  <c r="B53" i="1"/>
  <c r="G53" i="1"/>
  <c r="G35" i="1"/>
  <c r="F44" i="1"/>
  <c r="F46" i="1"/>
  <c r="F51" i="1"/>
  <c r="G39" i="1"/>
  <c r="G47" i="1"/>
  <c r="G45" i="1"/>
  <c r="G44" i="1"/>
  <c r="G32" i="1"/>
  <c r="G27" i="1"/>
  <c r="F26" i="1"/>
  <c r="F33" i="1"/>
  <c r="F36" i="1"/>
  <c r="G26" i="1"/>
  <c r="F25" i="1"/>
  <c r="G34" i="1"/>
  <c r="F27" i="1"/>
  <c r="G28" i="1"/>
  <c r="G25" i="1"/>
  <c r="C19" i="1"/>
  <c r="B19" i="1"/>
  <c r="B12" i="1"/>
  <c r="F53" i="1"/>
  <c r="E57" i="1"/>
  <c r="E53" i="1"/>
  <c r="G51" i="1"/>
  <c r="G29" i="1"/>
  <c r="F29" i="1"/>
  <c r="G36" i="1"/>
  <c r="E15" i="1"/>
  <c r="E62" i="1"/>
  <c r="E43" i="1"/>
  <c r="E64" i="1"/>
  <c r="E18" i="1"/>
  <c r="E34" i="1"/>
  <c r="E46" i="1"/>
  <c r="E25" i="1"/>
  <c r="E60" i="1"/>
  <c r="E16" i="1"/>
  <c r="E63" i="1"/>
  <c r="E44" i="1"/>
  <c r="E39" i="1"/>
  <c r="E17" i="1"/>
  <c r="E33" i="1"/>
  <c r="E45" i="1"/>
  <c r="E26" i="1"/>
  <c r="E40" i="1"/>
  <c r="E48" i="1"/>
  <c r="E27" i="1"/>
  <c r="E32" i="1"/>
  <c r="E41" i="1"/>
  <c r="E49" i="1"/>
  <c r="E28" i="1"/>
  <c r="E61" i="1"/>
  <c r="E42" i="1"/>
  <c r="E50" i="1"/>
  <c r="E35" i="1"/>
  <c r="E47" i="1"/>
  <c r="E12" i="1"/>
  <c r="F12" i="1"/>
  <c r="B21" i="1"/>
  <c r="B55" i="1"/>
  <c r="B67" i="1"/>
  <c r="C12" i="1"/>
  <c r="G12" i="1"/>
  <c r="E65" i="1"/>
  <c r="E55" i="1"/>
  <c r="E67" i="1"/>
  <c r="E36" i="1"/>
  <c r="F55" i="1"/>
  <c r="E29" i="1"/>
  <c r="E51" i="1"/>
  <c r="E21" i="1"/>
  <c r="F21" i="1"/>
  <c r="E19" i="1"/>
  <c r="C21" i="1"/>
  <c r="F67" i="1"/>
  <c r="G21" i="1"/>
  <c r="C55" i="1"/>
  <c r="F19" i="1"/>
  <c r="G19" i="1"/>
  <c r="G55" i="1"/>
  <c r="C67" i="1"/>
  <c r="G67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<sst xmlns="http://schemas.openxmlformats.org/spreadsheetml/2006/main" count="63" uniqueCount="53">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</sst>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23">
    <xf numFmtId="0" fontId="0" fillId="0" borderId="0" xfId="0"/>
    <xf numFmtId="0" fontId="1" fillId="0" borderId="0" xfId="1">
      <alignment vertical="center"/>
    </xf>
    <xf numFmtId="0" fontId="3" fillId="0" borderId="0" xfId="2">
      <alignment vertical="center"/>
    </xf>
    <xf numFmtId="0" fontId="2" fillId="0" borderId="0" xfId="3">
      <alignment vertical="center"/>
    </xf>
    <xf numFmtId="0" fontId="4" fillId="0" borderId="0" xfId="4">
      <alignment vertical="center"/>
    </xf>
    <xf numFmtId="0" fontId="5" fillId="0" borderId="0" xfId="5"/>
    <xf numFmtId="0" fontId="6" fillId="0" borderId="0" xfId="6"/>
    <xf numFmtId="0" fontId="0" fillId="0" borderId="0" xfId="0" applyFont="1" applyFill="1" applyBorder="1"/>
    <xf numFmtId="0" fontId="6" fillId="0" borderId="1" xfId="6" applyBorder="1"/>
    <xf numFmtId="0" fontId="6" fillId="2" borderId="1" xfId="6" applyFill="1" applyBorder="1"/>
    <xf numFmtId="10" fontId="4" fillId="0" borderId="0" xfId="4" applyNumberFormat="1" applyAlignment="1">
      <alignment horizontal="left" vertical="center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6</xdr:col>
      <xdr:colOff>1199148</xdr:colOff>
      <xdr:row>4</xdr:row>
      <xdr:rowOff>133350</xdr:rowOff>
    </xdr:to>
    <xdr:pic>
      <xdr:nvPicPr>
        <xdr:cNvPr id="2" name="Picture 1" descr="Logo placeholder, replace with yours.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0"/>
          <a:ext cx="1742072" cy="952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SalesRevenue" displayName="tblSalesRevenue" ref="A8:G12" headerRowCount="0" totalsRowCount="1" headerRowDxfId="122" dataDxfId="121">
  <tableColumns count="7">
    <tableColumn id="1" name="Sales Revenue" totalsRowLabel="Total Sales Revenue  [J]" headerRowDxfId="120"/>
    <tableColumn id="2" name="Prior Period" totalsRowFunction="sum" headerRowDxfId="119" dataDxfId="118" totalsRowDxfId="117"/>
    <tableColumn id="3" name="Budget" totalsRowFunction="sum" headerRowDxfId="116" dataDxfId="115" totalsRowDxfId="114"/>
    <tableColumn id="4" name="Current Period" totalsRowFunction="sum" headerRowDxfId="113" dataDxfId="112" totalsRowDxfId="111"/>
    <tableColumn id="5" name="Current Period as % of Sales" totalsRowFunction="custom" headerRowDxfId="110" dataDxfId="109" totalsRowDxfId="108">
      <calculatedColumnFormula>IFERROR(tblSalesRevenue[[#This Row],[Current Period]]/SUBTOTAL(109,tblSalesRevenue[Current Period]),"")</calculatedColumnFormula>
      <totalsRowFormula>IFERROR(SUBTOTAL(109,tblSalesRevenue[Current Period])/tblSalesRevenue[[#Totals],[Current Period]],"-")</totalsRowFormula>
    </tableColumn>
    <tableColumn id="6" name="% Change from Prior Period" totalsRowFunction="custom" headerRowDxfId="107" dataDxfId="106" totalsRowDxfId="105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04" dataDxfId="103" totalsRowDxfId="102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A15:G19" headerRowCount="0" totalsRowCount="1" headerRowDxfId="101" dataDxfId="100">
  <tableColumns count="7">
    <tableColumn id="1" name="Cost of Sales" totalsRowLabel="Total Cost of Sales  [K]" headerRowDxfId="99"/>
    <tableColumn id="2" name="Prior Period" totalsRowFunction="sum" headerRowDxfId="98" dataDxfId="97" totalsRowDxfId="96"/>
    <tableColumn id="3" name="Budget" totalsRowFunction="sum" headerRowDxfId="95" dataDxfId="94" totalsRowDxfId="93"/>
    <tableColumn id="4" name="Current Period" totalsRowFunction="sum" headerRowDxfId="92" dataDxfId="91" totalsRowDxfId="90"/>
    <tableColumn id="5" name="Current Period as % of Sales" totalsRowFunction="custom" headerRowDxfId="89" dataDxfId="88" totalsRowDxfId="87">
      <calculatedColumnFormula>IFERROR(IF(tblSalesRevenue[[#Totals],[Current Period]]=0,"-",tblCostOfSales[[#This Row],[Current Period]]/tblSalesRevenue[[#Totals],[Current Period]]),"-")</calculatedColumnFormula>
      <totalsRowFormula>IFERROR(SUBTOTAL(109,tblCostOfSales[Current Period as % of Sales]),"-")</totalsRowFormula>
    </tableColumn>
    <tableColumn id="6" name="% Change from Prior Period" totalsRowFunction="custom" headerRowDxfId="86" dataDxfId="85" totalsRowDxfId="84">
      <calculatedColumnFormula>IF(tblCostOfSales[[#This Row],[Current Period]]=0,"-",tblCostOfSales[[#This Row],[Current Period]]/tblCostOfSales[[#This Row],[Prior Period]]-1)</calculatedColumnFormula>
      <totalsRowFormula>IFERROR(SUBTOTAL(101, tblCostOfSales[% Change from Prior Period] ),"-")</totalsRowFormula>
    </tableColumn>
    <tableColumn id="7" name="% Change from Budget" totalsRowFunction="custom" headerRowDxfId="83" dataDxfId="82" totalsRowDxfId="81">
      <calculatedColumnFormula>IF(tblCostOfSales[[#This Row],[Current Period]]=0,"-",tblCostOfSales[[#This Row],[Current Period]]/tblCostOfSales[[#This Row],[Budget]]-1)</calculatedColumnFormula>
      <totalsRowFormula>IFERROR(SUBTOTAL(101,tblCostOfSales[% Change from Budget]),"-")</totalsRowFormula>
    </tableColumn>
  </tableColumns>
  <tableStyleInfo name="Profit and Loss Statement" showFirstColumn="0" showLastColumn="0" showRowStripes="0" showColumnStripes="0"/>
</table>
</file>

<file path=xl/tables/table3.xml><?xml version="1.0" encoding="utf-8"?>
<table xmlns="http://schemas.openxmlformats.org/spreadsheetml/2006/main" id="3" name="tblOperatingExpenses" displayName="tblOperatingExpenses" ref="A25:G29" headerRowCount="0" totalsRowCount="1">
  <tableColumns count="7">
    <tableColumn id="1" name="Operating Expenses" totalsRowLabel="Total Sales and Marketing Expenses  [M]" headerRowDxfId="80" totalsRowDxfId="79"/>
    <tableColumn id="2" name="Prior Period" totalsRowFunction="sum" headerRowDxfId="78" dataDxfId="77" totalsRowDxfId="76"/>
    <tableColumn id="3" name="Budget" totalsRowFunction="sum" headerRowDxfId="75" dataDxfId="74" totalsRowDxfId="73"/>
    <tableColumn id="4" name="Current Period" totalsRowFunction="sum" headerRowDxfId="72" dataDxfId="71" totalsRowDxfId="70"/>
    <tableColumn id="5" name="Current Period as % of Sales" totalsRowFunction="custom" headerRowDxfId="69" dataDxfId="68" totalsRowDxfId="67">
      <calculatedColumnFormula>IFERROR(IF(tblSalesRevenue[[#Totals],[Current Period]]=0,"-",tblOperatingExpenses[[#This Row],[Current Period]]/tblSalesRevenue[[#Totals],[Current Period]]),"-")</calculatedColumnFormula>
      <totalsRowFormula>IFERROR(SUBTOTAL(109,tblOperatingExpenses[Current Period as % of Sales]),"-")</totalsRowFormula>
    </tableColumn>
    <tableColumn id="6" name="% Change from Prior Period" totalsRowFunction="custom" headerRowDxfId="66" dataDxfId="65" totalsRowDxfId="64">
      <calculatedColumnFormula>IF(tblOperatingExpenses[[#This Row],[Current Period]]=0,"-",tblOperatingExpenses[[#This Row],[Current Period]]/tblOperatingExpenses[[#This Row],[Prior Period]]-1)</calculatedColumnFormula>
      <totalsRowFormula>IFERROR(SUBTOTAL(101, tblOperatingExpenses[% Change from Prior Period] ),"-")</totalsRowFormula>
    </tableColumn>
    <tableColumn id="7" name="% Change from Budget" totalsRowFunction="custom" headerRowDxfId="63" dataDxfId="62" totalsRowDxfId="61">
      <calculatedColumnFormula>IF(tblOperatingExpenses[[#This Row],[Current Period]]=0,"-",tblOperatingExpenses[[#This Row],[Current Period]]/tblOperatingExpenses[[#This Row],[Budget]]-1)</calculatedColumnFormula>
      <totalsRowFormula>IFERROR(SUBTOTAL(101,tblOperatingExpenses[%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A32:G36" headerRowCount="0" totalsRowCount="1" headerRowDxfId="60" dataDxfId="59">
  <tableColumns count="7">
    <tableColumn id="1" name="Research and Development" totalsRowLabel="Total Research and Development Expenses  [N]" headerRowDxfId="58"/>
    <tableColumn id="2" name="Prior Period" totalsRowFunction="sum" headerRowDxfId="57" dataDxfId="56" totalsRowDxfId="55"/>
    <tableColumn id="3" name="Budget" totalsRowFunction="sum" headerRowDxfId="54" dataDxfId="53" totalsRowDxfId="52"/>
    <tableColumn id="4" name="Current Period" totalsRowFunction="sum" headerRowDxfId="51" dataDxfId="50" totalsRowDxfId="49"/>
    <tableColumn id="5" name="Current Period as % of Sales" totalsRowFunction="custom" headerRowDxfId="48" dataDxfId="47" totalsRowDxfId="46">
      <calculatedColumnFormula>IFERROR(IF(tblSalesRevenue[[#Totals],[Current Period]]=0,"-",tblRandD[[#This Row],[Current Period]]/tblSalesRevenue[[#Totals],[Current Period]]),"-")</calculatedColumnFormula>
      <totalsRowFormula>IFERROR(SUBTOTAL(109,tblRandD[Current Period as % of Sales]),"-")</totalsRowFormula>
    </tableColumn>
    <tableColumn id="6" name="% Change from Prior Period" totalsRowFunction="custom" headerRowDxfId="45" dataDxfId="44" totalsRowDxfId="43">
      <calculatedColumnFormula>IF(tblRandD[[#This Row],[Current Period]]=0,"-",tblRandD[[#This Row],[Current Period]]/tblRandD[[#This Row],[Prior Period]]-1)</calculatedColumnFormula>
      <totalsRowFormula>IFERROR(SUBTOTAL(101, tblRandD[% Change from Prior Period] ),"-")</totalsRowFormula>
    </tableColumn>
    <tableColumn id="7" name="% Change from Budget" totalsRowFunction="custom" headerRowDxfId="42" dataDxfId="41" totalsRowDxfId="40">
      <calculatedColumnFormula>IF(tblRandD[[#This Row],[Current Period]]=0,"-",tblRandD[[#This Row],[Current Period]]/tblRandD[[#This Row],[Budget]]-1)</calculatedColumnFormula>
      <totalsRowFormula>IFERROR(SUBTOTAL(101,tblRandD[% Change from Budget]),"-")</totalsRowFormula>
    </tableColumn>
  </tableColumns>
  <tableStyleInfo name="Profit and Loss Statement" showFirstColumn="0" showLastColumn="0" showRowStripes="0" showColumnStripes="0"/>
</table>
</file>

<file path=xl/tables/table5.xml><?xml version="1.0" encoding="utf-8"?>
<table xmlns="http://schemas.openxmlformats.org/spreadsheetml/2006/main" id="5" name="tblGenAdmin" displayName="tblGenAdmin" ref="A39:G51" headerRowCount="0" totalsRowCount="1" headerRowDxfId="39" dataDxfId="38">
  <tableColumns count="7">
    <tableColumn id="1" name="General and Adminstrative" totalsRowLabel="Total General and Adminstrative Expenses  [O]" headerRowCellStyle="SubHeading"/>
    <tableColumn id="2" name="Prior Period" totalsRowFunction="sum" headerRowDxfId="37" dataDxfId="36" totalsRowDxfId="35"/>
    <tableColumn id="3" name="Budget" totalsRowFunction="sum" headerRowDxfId="34" dataDxfId="33" totalsRowDxfId="32"/>
    <tableColumn id="4" name="Current Period" totalsRowFunction="sum" headerRowDxfId="31" dataDxfId="30" totalsRowDxfId="29"/>
    <tableColumn id="5" name="Current Period as % of Sales" totalsRowFunction="custom" headerRowDxfId="28" dataDxfId="27" totalsRowDxfId="26">
      <calculatedColumnFormula>IFERROR(IF(tblSalesRevenue[[#Totals],[Current Period]]=0,"-",tblGenAdmin[[#This Row],[Current Period]]/tblSalesRevenue[[#Totals],[Current Period]]),"-")</calculatedColumnFormula>
      <totalsRowFormula>IFERROR(SUBTOTAL(109,tblGenAdmin[Current Period as % of Sales]),"-")</totalsRowFormula>
    </tableColumn>
    <tableColumn id="6" name="% Change from Prior Period" totalsRowFunction="custom" headerRowDxfId="25" dataDxfId="24" totalsRowDxfId="23">
      <calculatedColumnFormula>IF(tblGenAdmin[[#This Row],[Current Period]]=0,"-",tblGenAdmin[[#This Row],[Current Period]]/tblGenAdmin[[#This Row],[Prior Period]]-1)</calculatedColumnFormula>
      <totalsRowFormula>IFERROR(SUBTOTAL(101, tblGenAdmin[% Change from Prior Period] ),"-")</totalsRowFormula>
    </tableColumn>
    <tableColumn id="7" name="% Change from Budget" totalsRowFunction="custom" headerRowDxfId="22" dataDxfId="21" totalsRowDxfId="20">
      <calculatedColumnFormula>IF(tblGenAdmin[[#This Row],[Current Period]]=0,"-",tblGenAdmin[[#This Row],[Current Period]]/tblGenAdmin[[#This Row],[Budget]]-1)</calculatedColumnFormula>
      <totalsRowFormula>IFERROR(SUBTOTAL(101,tblGenAdmin[%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A60:G65" headerRowCount="0" totalsRowCount="1">
  <tableColumns count="7">
    <tableColumn id="1" name="Taxes" totalsRowLabel="Total Taxes  [S]" headerRowDxfId="19" totalsRowDxfId="18" headerRowCellStyle="SubHeading"/>
    <tableColumn id="2" name="Prior Period" totalsRowFunction="sum" headerRowDxfId="17" dataDxfId="16" totalsRowDxfId="15"/>
    <tableColumn id="3" name="Budget" totalsRowFunction="sum" headerRowDxfId="14" dataDxfId="13" totalsRowDxfId="12"/>
    <tableColumn id="4" name="Current Period" totalsRowFunction="sum" headerRowDxfId="11" dataDxfId="10" totalsRowDxfId="9"/>
    <tableColumn id="5" name="Current Period as % of Sales" totalsRowFunction="custom" headerRowDxfId="8" dataDxfId="7" totalsRowDxfId="6">
      <calculatedColumnFormula>IFERROR(IF(tblSalesRevenue[[#Totals],[Current Period]]=0,"-",tblTaxes[[#This Row],[Current Period]]/tblSalesRevenue[[#Totals],[Current Period]]),"-")</calculatedColumnFormula>
      <totalsRowFormula>IFERROR(SUBTOTAL(109,tblTaxes[Current Period as % of Sales]),"-")</totalsRowFormula>
    </tableColumn>
    <tableColumn id="6" name="% Change from Prior Period" totalsRowFunction="custom" headerRowDxfId="5" dataDxfId="4" totalsRowDxfId="3">
      <calculatedColumnFormula>IFERROR(tblTaxes[[#This Row],[Current Period]]/tblTaxes[[#This Row],[Prior Period]]-1,"-")</calculatedColumnFormula>
      <totalsRowFormula>IFERROR(SUBTOTAL(101, tblTaxes[% Change from Prior Period] ),"-")</totalsRowFormula>
    </tableColumn>
    <tableColumn id="7" name="% Change from Budget" totalsRowFunction="custom" headerRowDxfId="2" dataDxfId="1" totalsRowDxfId="0">
      <calculatedColumnFormula>IFERROR(tblTaxes[[#This Row],[Current Period]]/tblTaxes[[#This Row],[Budget]]-1,"-")</calculatedColumnFormula>
      <totalsRowFormula>IFERROR(SUBTOTAL(101,tblTaxes[% Change from Budget]),"-")</totalsRowFormula>
    </tableColumn>
  </tableColumns>
  <tableStyleInfo name="Profit and Loss Statement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  <pageSetUpPr fitToPage="1"/>
  </sheetPr>
  <dimension ref="A1:G67"/>
  <sheetViews>
    <sheetView showGridLines="0" tabSelected="1" workbookViewId="0"/>
  </sheetViews>
  <sheetFormatPr baseColWidth="10" defaultColWidth="8.83203125" defaultRowHeight="14" x14ac:dyDescent="0"/>
  <cols>
    <col min="1" max="1" width="46.6640625" customWidth="1"/>
    <col min="2" max="4" width="13.5" customWidth="1"/>
    <col min="5" max="7" width="18.33203125" customWidth="1"/>
  </cols>
  <sheetData>
    <row r="1" spans="1:7" ht="19">
      <c r="A1" s="1" t="s">
        <v>10</v>
      </c>
      <c r="C1" s="3" t="s">
        <v>50</v>
      </c>
    </row>
    <row r="2" spans="1:7" ht="15">
      <c r="A2" s="2" t="s">
        <v>51</v>
      </c>
      <c r="C2" t="s">
        <v>39</v>
      </c>
    </row>
    <row r="3" spans="1:7">
      <c r="A3" s="4" t="s">
        <v>36</v>
      </c>
      <c r="C3" s="10" t="str">
        <f>IFERROR(IF(tblSalesRevenue[[#Totals],[Current Period]]=0,"-",D21/tblSalesRevenue[[#Totals],[Current Period]]),"-")</f>
        <v>-</v>
      </c>
    </row>
    <row r="4" spans="1:7">
      <c r="A4" s="4" t="s">
        <v>37</v>
      </c>
      <c r="C4" s="10" t="str">
        <f>IFERROR(IF(D67=0,"-",D67/tblSalesRevenue[[#Totals],[Current Period]]),"-")</f>
        <v>-</v>
      </c>
    </row>
    <row r="6" spans="1:7" ht="28">
      <c r="B6" s="11" t="s">
        <v>22</v>
      </c>
      <c r="C6" s="11" t="s">
        <v>23</v>
      </c>
      <c r="D6" s="11" t="s">
        <v>24</v>
      </c>
      <c r="E6" s="11" t="s">
        <v>38</v>
      </c>
      <c r="F6" s="11" t="s">
        <v>52</v>
      </c>
      <c r="G6" s="11" t="s">
        <v>25</v>
      </c>
    </row>
    <row r="7" spans="1:7" ht="12.75" customHeight="1">
      <c r="A7" s="5" t="s">
        <v>44</v>
      </c>
      <c r="B7" s="12"/>
      <c r="C7" s="12"/>
      <c r="D7" s="12"/>
      <c r="E7" s="12"/>
      <c r="F7" s="12"/>
      <c r="G7" s="12"/>
    </row>
    <row r="8" spans="1:7" ht="12.75" customHeight="1">
      <c r="A8" t="s">
        <v>40</v>
      </c>
      <c r="B8" s="13"/>
      <c r="C8" s="13"/>
      <c r="D8" s="13"/>
      <c r="E8" s="14" t="str">
        <f>IFERROR(tblSalesRevenue[[#This Row],[Current Period]]/SUBTOTAL(109,tblSalesRevenue[Current Period]),"")</f>
        <v/>
      </c>
      <c r="F8" s="14" t="str">
        <f>IF(tblSalesRevenue[[#This Row],[Current Period]]=0,"-",tblSalesRevenue[[#This Row],[Current Period]]/tblSalesRevenue[[#This Row],[Prior Period]]-1)</f>
        <v>-</v>
      </c>
      <c r="G8" s="14" t="str">
        <f>IF(tblSalesRevenue[[#This Row],[Current Period]]=0,"-",tblSalesRevenue[[#This Row],[Current Period]]/tblSalesRevenue[[#This Row],[Budget]]-1)</f>
        <v>-</v>
      </c>
    </row>
    <row r="9" spans="1:7" ht="12.75" customHeight="1">
      <c r="A9" t="s">
        <v>41</v>
      </c>
      <c r="B9" s="13"/>
      <c r="C9" s="13"/>
      <c r="D9" s="13"/>
      <c r="E9" s="14" t="str">
        <f>IFERROR(tblSalesRevenue[[#This Row],[Current Period]]/SUBTOTAL(109,tblSalesRevenue[Current Period]),"")</f>
        <v/>
      </c>
      <c r="F9" s="14" t="str">
        <f>IF(tblSalesRevenue[[#This Row],[Current Period]]=0,"-",tblSalesRevenue[[#This Row],[Current Period]]/tblSalesRevenue[[#This Row],[Prior Period]]-1)</f>
        <v>-</v>
      </c>
      <c r="G9" s="14" t="str">
        <f>IF(tblSalesRevenue[[#This Row],[Current Period]]=0,"-",tblSalesRevenue[[#This Row],[Current Period]]/tblSalesRevenue[[#This Row],[Budget]]-1)</f>
        <v>-</v>
      </c>
    </row>
    <row r="10" spans="1:7" ht="12.75" customHeight="1">
      <c r="A10" t="s">
        <v>42</v>
      </c>
      <c r="B10" s="13"/>
      <c r="C10" s="13"/>
      <c r="D10" s="13"/>
      <c r="E10" s="14" t="str">
        <f>IFERROR(tblSalesRevenue[[#This Row],[Current Period]]/SUBTOTAL(109,tblSalesRevenue[Current Period]),"")</f>
        <v/>
      </c>
      <c r="F10" s="14" t="str">
        <f>IF(tblSalesRevenue[[#This Row],[Current Period]]=0,"-",tblSalesRevenue[[#This Row],[Current Period]]/tblSalesRevenue[[#This Row],[Prior Period]]-1)</f>
        <v>-</v>
      </c>
      <c r="G10" s="14" t="str">
        <f>IF(tblSalesRevenue[[#This Row],[Current Period]]=0,"-",tblSalesRevenue[[#This Row],[Current Period]]/tblSalesRevenue[[#This Row],[Budget]]-1)</f>
        <v>-</v>
      </c>
    </row>
    <row r="11" spans="1:7" ht="12.75" customHeight="1">
      <c r="A11" t="s">
        <v>43</v>
      </c>
      <c r="B11" s="13"/>
      <c r="C11" s="13"/>
      <c r="D11" s="13"/>
      <c r="E11" s="14" t="str">
        <f>IFERROR(tblSalesRevenue[[#This Row],[Current Period]]/SUBTOTAL(109,tblSalesRevenue[Current Period]),"")</f>
        <v/>
      </c>
      <c r="F11" s="14" t="str">
        <f>IF(tblSalesRevenue[[#This Row],[Current Period]]=0,"-",tblSalesRevenue[[#This Row],[Current Period]]/tblSalesRevenue[[#This Row],[Prior Period]]-1)</f>
        <v>-</v>
      </c>
      <c r="G11" s="14" t="str">
        <f>IF(tblSalesRevenue[[#This Row],[Current Period]]=0,"-",tblSalesRevenue[[#This Row],[Current Period]]/tblSalesRevenue[[#This Row],[Budget]]-1)</f>
        <v>-</v>
      </c>
    </row>
    <row r="12" spans="1:7">
      <c r="A12" t="s">
        <v>45</v>
      </c>
      <c r="B12" s="15">
        <f>SUBTOTAL(109,tblSalesRevenue[Prior Period])</f>
        <v>0</v>
      </c>
      <c r="C12" s="15">
        <f>SUBTOTAL(109,tblSalesRevenue[Budget])</f>
        <v>0</v>
      </c>
      <c r="D12" s="15">
        <f>SUBTOTAL(109,tblSalesRevenue[Current Period])</f>
        <v>0</v>
      </c>
      <c r="E12" s="14" t="str">
        <f>IFERROR(SUBTOTAL(109,tblSalesRevenue[Current Period])/tblSalesRevenue[[#Totals],[Current Period]],"-")</f>
        <v>-</v>
      </c>
      <c r="F12" s="14" t="str">
        <f>IFERROR(tblSalesRevenue[[#Totals],[Current Period]]/tblSalesRevenue[[#Totals],[Prior Period]]-1,"-")</f>
        <v>-</v>
      </c>
      <c r="G12" s="14" t="str">
        <f>IFERROR(tblSalesRevenue[[#Totals],[Current Period]]/tblSalesRevenue[[#Totals],[Budget]]-1,"-")</f>
        <v>-</v>
      </c>
    </row>
    <row r="13" spans="1:7" ht="12.75" customHeight="1">
      <c r="B13" s="13"/>
      <c r="C13" s="13"/>
      <c r="D13" s="13"/>
      <c r="E13" s="16"/>
      <c r="F13" s="16"/>
      <c r="G13" s="16"/>
    </row>
    <row r="14" spans="1:7" ht="12.75" customHeight="1">
      <c r="A14" s="5" t="s">
        <v>8</v>
      </c>
      <c r="B14" s="12"/>
      <c r="C14" s="12"/>
      <c r="D14" s="12"/>
      <c r="E14" s="12"/>
      <c r="F14" s="12"/>
      <c r="G14" s="12"/>
    </row>
    <row r="15" spans="1:7" ht="12.75" customHeight="1">
      <c r="A15" t="s">
        <v>40</v>
      </c>
      <c r="B15" s="13"/>
      <c r="C15" s="13"/>
      <c r="D15" s="13"/>
      <c r="E15" s="14" t="str">
        <f>IFERROR(IF(tblSalesRevenue[[#Totals],[Current Period]]=0,"-",tblCostOfSales[[#This Row],[Current Period]]/tblSalesRevenue[[#Totals],[Current Period]]),"-")</f>
        <v>-</v>
      </c>
      <c r="F15" s="14" t="str">
        <f>IF(tblCostOfSales[[#This Row],[Current Period]]=0,"-",tblCostOfSales[[#This Row],[Current Period]]/tblCostOfSales[[#This Row],[Prior Period]]-1)</f>
        <v>-</v>
      </c>
      <c r="G15" s="14" t="str">
        <f>IF(tblCostOfSales[[#This Row],[Current Period]]=0,"-",tblCostOfSales[[#This Row],[Current Period]]/tblCostOfSales[[#This Row],[Budget]]-1)</f>
        <v>-</v>
      </c>
    </row>
    <row r="16" spans="1:7" ht="12.75" customHeight="1">
      <c r="A16" t="s">
        <v>41</v>
      </c>
      <c r="B16" s="13"/>
      <c r="C16" s="13"/>
      <c r="D16" s="13"/>
      <c r="E16" s="14" t="str">
        <f>IFERROR(IF(tblSalesRevenue[[#Totals],[Current Period]]=0,"-",tblCostOfSales[[#This Row],[Current Period]]/tblSalesRevenue[[#Totals],[Current Period]]),"-")</f>
        <v>-</v>
      </c>
      <c r="F16" s="14" t="str">
        <f>IF(tblCostOfSales[[#This Row],[Current Period]]=0,"-",tblCostOfSales[[#This Row],[Current Period]]/tblCostOfSales[[#This Row],[Prior Period]]-1)</f>
        <v>-</v>
      </c>
      <c r="G16" s="14" t="str">
        <f>IF(tblCostOfSales[[#This Row],[Current Period]]=0,"-",tblCostOfSales[[#This Row],[Current Period]]/tblCostOfSales[[#This Row],[Budget]]-1)</f>
        <v>-</v>
      </c>
    </row>
    <row r="17" spans="1:7" ht="12.75" customHeight="1">
      <c r="A17" t="s">
        <v>42</v>
      </c>
      <c r="B17" s="13"/>
      <c r="C17" s="13"/>
      <c r="D17" s="13"/>
      <c r="E17" s="14" t="str">
        <f>IFERROR(IF(tblSalesRevenue[[#Totals],[Current Period]]=0,"-",tblCostOfSales[[#This Row],[Current Period]]/tblSalesRevenue[[#Totals],[Current Period]]),"-")</f>
        <v>-</v>
      </c>
      <c r="F17" s="14" t="str">
        <f>IF(tblCostOfSales[[#This Row],[Current Period]]=0,"-",tblCostOfSales[[#This Row],[Current Period]]/tblCostOfSales[[#This Row],[Prior Period]]-1)</f>
        <v>-</v>
      </c>
      <c r="G17" s="14" t="str">
        <f>IF(tblCostOfSales[[#This Row],[Current Period]]=0,"-",tblCostOfSales[[#This Row],[Current Period]]/tblCostOfSales[[#This Row],[Budget]]-1)</f>
        <v>-</v>
      </c>
    </row>
    <row r="18" spans="1:7" ht="12.75" customHeight="1">
      <c r="A18" t="s">
        <v>43</v>
      </c>
      <c r="B18" s="13"/>
      <c r="C18" s="13"/>
      <c r="D18" s="13"/>
      <c r="E18" s="14" t="str">
        <f>IFERROR(IF(tblSalesRevenue[[#Totals],[Current Period]]=0,"-",tblCostOfSales[[#This Row],[Current Period]]/tblSalesRevenue[[#Totals],[Current Period]]),"-")</f>
        <v>-</v>
      </c>
      <c r="F18" s="14" t="str">
        <f>IF(tblCostOfSales[[#This Row],[Current Period]]=0,"-",tblCostOfSales[[#This Row],[Current Period]]/tblCostOfSales[[#This Row],[Prior Period]]-1)</f>
        <v>-</v>
      </c>
      <c r="G18" s="14" t="str">
        <f>IF(tblCostOfSales[[#This Row],[Current Period]]=0,"-",tblCostOfSales[[#This Row],[Current Period]]/tblCostOfSales[[#This Row],[Budget]]-1)</f>
        <v>-</v>
      </c>
    </row>
    <row r="19" spans="1:7" ht="12.75" customHeight="1">
      <c r="A19" t="s">
        <v>29</v>
      </c>
      <c r="B19" s="15">
        <f>SUBTOTAL(109,tblCostOfSales[Prior Period])</f>
        <v>0</v>
      </c>
      <c r="C19" s="15">
        <f>SUBTOTAL(109,tblCostOfSales[Budget])</f>
        <v>0</v>
      </c>
      <c r="D19" s="15">
        <f>SUBTOTAL(109,tblCostOfSales[Current Period])</f>
        <v>0</v>
      </c>
      <c r="E19" s="14">
        <f>IFERROR(SUBTOTAL(109,tblCostOfSales[Current Period as % of Sales]),"-")</f>
        <v>0</v>
      </c>
      <c r="F19" s="14" t="str">
        <f>IFERROR(SUBTOTAL(101, tblCostOfSales[% Change from Prior Period] ),"-")</f>
        <v>-</v>
      </c>
      <c r="G19" s="14" t="str">
        <f>IFERROR(SUBTOTAL(101,tblCostOfSales[% Change from Budget]),"-")</f>
        <v>-</v>
      </c>
    </row>
    <row r="20" spans="1:7" ht="12.75" customHeight="1">
      <c r="B20" s="13"/>
      <c r="C20" s="13"/>
      <c r="D20" s="13"/>
      <c r="E20" s="16"/>
      <c r="F20" s="16"/>
      <c r="G20" s="16"/>
    </row>
    <row r="21" spans="1:7" ht="12.75" customHeight="1">
      <c r="A21" s="9" t="s">
        <v>30</v>
      </c>
      <c r="B21" s="17">
        <f>tblSalesRevenue[[#Totals],[Prior Period]]-tblCostOfSales[[#Totals],[Prior Period]]</f>
        <v>0</v>
      </c>
      <c r="C21" s="17">
        <f>tblSalesRevenue[[#Totals],[Budget]]-tblCostOfSales[[#Totals],[Budget]]</f>
        <v>0</v>
      </c>
      <c r="D21" s="17">
        <f>tblSalesRevenue[[#Totals],[Current Period]]-tblCostOfSales[[#Totals],[Current Period]]</f>
        <v>0</v>
      </c>
      <c r="E21" s="18" t="str">
        <f>IFERROR(D21/tblSalesRevenue[[#Totals],[Current Period]],"-")</f>
        <v>-</v>
      </c>
      <c r="F21" s="18">
        <f>IFERROR(IF(B21=D21,0,IF(D21&gt;B21,ABS((D21/B21)-1),IF(AND(D21&lt;B21,B21&lt;0),-((D21/B21)-1),(D21/B21)-1))),"-")</f>
        <v>0</v>
      </c>
      <c r="G21" s="18">
        <f>IFERROR(IF(C21=D21,0,IF(D21&gt;C21,ABS((D21/C21)-1),IF(AND(D21&lt;C21,C21&lt;0),-((D21/C21)-1),(D21/C21)-1))),"-")</f>
        <v>0</v>
      </c>
    </row>
    <row r="22" spans="1:7" ht="12.75" customHeight="1">
      <c r="A22" s="6"/>
      <c r="B22" s="13"/>
      <c r="C22" s="13"/>
      <c r="D22" s="13"/>
      <c r="E22" s="16"/>
      <c r="F22" s="16"/>
      <c r="G22" s="16"/>
    </row>
    <row r="23" spans="1:7" ht="12.75" customHeight="1">
      <c r="A23" s="6" t="s">
        <v>11</v>
      </c>
      <c r="B23" s="15"/>
      <c r="C23" s="15"/>
      <c r="D23" s="15"/>
      <c r="E23" s="15"/>
      <c r="F23" s="15"/>
      <c r="G23" s="15"/>
    </row>
    <row r="24" spans="1:7" ht="12.75" customHeight="1">
      <c r="A24" s="5" t="s">
        <v>12</v>
      </c>
      <c r="B24" s="15"/>
      <c r="C24" s="15"/>
      <c r="D24" s="15"/>
      <c r="E24" s="15"/>
      <c r="F24" s="15"/>
      <c r="G24" s="15"/>
    </row>
    <row r="25" spans="1:7" ht="12.75" customHeight="1">
      <c r="A25" s="7" t="s">
        <v>2</v>
      </c>
      <c r="B25" s="19"/>
      <c r="C25" s="19"/>
      <c r="D25" s="19"/>
      <c r="E25" s="20" t="str">
        <f>IFERROR(IF(tblSalesRevenue[[#Totals],[Current Period]]=0,"-",tblOperatingExpenses[[#This Row],[Current Period]]/tblSalesRevenue[[#Totals],[Current Period]]),"-")</f>
        <v>-</v>
      </c>
      <c r="F25" s="20" t="str">
        <f>IF(tblOperatingExpenses[[#This Row],[Current Period]]=0,"-",tblOperatingExpenses[[#This Row],[Current Period]]/tblOperatingExpenses[[#This Row],[Prior Period]]-1)</f>
        <v>-</v>
      </c>
      <c r="G25" s="20" t="str">
        <f>IF(tblOperatingExpenses[[#This Row],[Current Period]]=0,"-",tblOperatingExpenses[[#This Row],[Current Period]]/tblOperatingExpenses[[#This Row],[Budget]]-1)</f>
        <v>-</v>
      </c>
    </row>
    <row r="26" spans="1:7" ht="12.75" customHeight="1">
      <c r="A26" s="7" t="s">
        <v>15</v>
      </c>
      <c r="B26" s="19"/>
      <c r="C26" s="19"/>
      <c r="D26" s="19"/>
      <c r="E26" s="20" t="str">
        <f>IFERROR(IF(tblSalesRevenue[[#Totals],[Current Period]]=0,"-",tblOperatingExpenses[[#This Row],[Current Period]]/tblSalesRevenue[[#Totals],[Current Period]]),"-")</f>
        <v>-</v>
      </c>
      <c r="F26" s="20" t="str">
        <f>IF(tblOperatingExpenses[[#This Row],[Current Period]]=0,"-",tblOperatingExpenses[[#This Row],[Current Period]]/tblOperatingExpenses[[#This Row],[Prior Period]]-1)</f>
        <v>-</v>
      </c>
      <c r="G26" s="20" t="str">
        <f>IF(tblOperatingExpenses[[#This Row],[Current Period]]=0,"-",tblOperatingExpenses[[#This Row],[Current Period]]/tblOperatingExpenses[[#This Row],[Budget]]-1)</f>
        <v>-</v>
      </c>
    </row>
    <row r="27" spans="1:7" ht="12.75" customHeight="1">
      <c r="A27" s="7" t="s">
        <v>7</v>
      </c>
      <c r="B27" s="19"/>
      <c r="C27" s="19"/>
      <c r="D27" s="19"/>
      <c r="E27" s="20" t="str">
        <f>IFERROR(IF(tblSalesRevenue[[#Totals],[Current Period]]=0,"-",tblOperatingExpenses[[#This Row],[Current Period]]/tblSalesRevenue[[#Totals],[Current Period]]),"-")</f>
        <v>-</v>
      </c>
      <c r="F27" s="20" t="str">
        <f>IF(tblOperatingExpenses[[#This Row],[Current Period]]=0,"-",tblOperatingExpenses[[#This Row],[Current Period]]/tblOperatingExpenses[[#This Row],[Prior Period]]-1)</f>
        <v>-</v>
      </c>
      <c r="G27" s="20" t="str">
        <f>IF(tblOperatingExpenses[[#This Row],[Current Period]]=0,"-",tblOperatingExpenses[[#This Row],[Current Period]]/tblOperatingExpenses[[#This Row],[Budget]]-1)</f>
        <v>-</v>
      </c>
    </row>
    <row r="28" spans="1:7" ht="12.75" customHeight="1">
      <c r="A28" s="7" t="s">
        <v>7</v>
      </c>
      <c r="B28" s="19"/>
      <c r="C28" s="19"/>
      <c r="D28" s="19"/>
      <c r="E28" s="20" t="str">
        <f>IFERROR(IF(tblSalesRevenue[[#Totals],[Current Period]]=0,"-",tblOperatingExpenses[[#This Row],[Current Period]]/tblSalesRevenue[[#Totals],[Current Period]]),"-")</f>
        <v>-</v>
      </c>
      <c r="F28" s="20" t="str">
        <f>IF(tblOperatingExpenses[[#This Row],[Current Period]]=0,"-",tblOperatingExpenses[[#This Row],[Current Period]]/tblOperatingExpenses[[#This Row],[Prior Period]]-1)</f>
        <v>-</v>
      </c>
      <c r="G28" s="20" t="str">
        <f>IF(tblOperatingExpenses[[#This Row],[Current Period]]=0,"-",tblOperatingExpenses[[#This Row],[Current Period]]/tblOperatingExpenses[[#This Row],[Budget]]-1)</f>
        <v>-</v>
      </c>
    </row>
    <row r="29" spans="1:7" ht="12.75" customHeight="1">
      <c r="A29" s="7" t="s">
        <v>47</v>
      </c>
      <c r="B29" s="21">
        <f>SUBTOTAL(109,tblOperatingExpenses[Prior Period])</f>
        <v>0</v>
      </c>
      <c r="C29" s="21">
        <f>SUBTOTAL(109,tblOperatingExpenses[Budget])</f>
        <v>0</v>
      </c>
      <c r="D29" s="21">
        <f>SUBTOTAL(109,tblOperatingExpenses[Current Period])</f>
        <v>0</v>
      </c>
      <c r="E29" s="20">
        <f>IFERROR(SUBTOTAL(109,tblOperatingExpenses[Current Period as % of Sales]),"-")</f>
        <v>0</v>
      </c>
      <c r="F29" s="20" t="str">
        <f>IFERROR(SUBTOTAL(101, tblOperatingExpenses[% Change from Prior Period] ),"-")</f>
        <v>-</v>
      </c>
      <c r="G29" s="20" t="str">
        <f>IFERROR(SUBTOTAL(101,tblOperatingExpenses[% Change from Budget]),"-")</f>
        <v>-</v>
      </c>
    </row>
    <row r="30" spans="1:7" ht="12.75" customHeight="1">
      <c r="B30" s="15"/>
      <c r="C30" s="15"/>
      <c r="D30" s="15"/>
      <c r="E30" s="16"/>
      <c r="F30" s="15"/>
      <c r="G30" s="15"/>
    </row>
    <row r="31" spans="1:7" ht="12.75" customHeight="1">
      <c r="A31" s="5" t="s">
        <v>13</v>
      </c>
      <c r="B31" s="15"/>
      <c r="C31" s="15"/>
      <c r="D31" s="15"/>
      <c r="E31" s="15"/>
      <c r="F31" s="15"/>
      <c r="G31" s="15"/>
    </row>
    <row r="32" spans="1:7" ht="12.75" customHeight="1">
      <c r="A32" t="s">
        <v>27</v>
      </c>
      <c r="B32" s="19"/>
      <c r="C32" s="19"/>
      <c r="D32" s="19"/>
      <c r="E32" s="14" t="str">
        <f>IFERROR(IF(tblSalesRevenue[[#Totals],[Current Period]]=0,"-",tblRandD[[#This Row],[Current Period]]/tblSalesRevenue[[#Totals],[Current Period]]),"-")</f>
        <v>-</v>
      </c>
      <c r="F32" s="14" t="str">
        <f>IF(tblRandD[[#This Row],[Current Period]]=0,"-",tblRandD[[#This Row],[Current Period]]/tblRandD[[#This Row],[Prior Period]]-1)</f>
        <v>-</v>
      </c>
      <c r="G32" s="14" t="str">
        <f>IF(tblRandD[[#This Row],[Current Period]]=0,"-",tblRandD[[#This Row],[Current Period]]/tblRandD[[#This Row],[Budget]]-1)</f>
        <v>-</v>
      </c>
    </row>
    <row r="33" spans="1:7" ht="12.75" customHeight="1">
      <c r="A33" t="s">
        <v>26</v>
      </c>
      <c r="B33" s="19"/>
      <c r="C33" s="19"/>
      <c r="D33" s="19"/>
      <c r="E33" s="14" t="str">
        <f>IFERROR(IF(tblSalesRevenue[[#Totals],[Current Period]]=0,"-",tblRandD[[#This Row],[Current Period]]/tblSalesRevenue[[#Totals],[Current Period]]),"-")</f>
        <v>-</v>
      </c>
      <c r="F33" s="14" t="str">
        <f>IF(tblRandD[[#This Row],[Current Period]]=0,"-",tblRandD[[#This Row],[Current Period]]/tblRandD[[#This Row],[Prior Period]]-1)</f>
        <v>-</v>
      </c>
      <c r="G33" s="14" t="str">
        <f>IF(tblRandD[[#This Row],[Current Period]]=0,"-",tblRandD[[#This Row],[Current Period]]/tblRandD[[#This Row],[Budget]]-1)</f>
        <v>-</v>
      </c>
    </row>
    <row r="34" spans="1:7" ht="12.75" customHeight="1">
      <c r="A34" t="s">
        <v>7</v>
      </c>
      <c r="B34" s="19"/>
      <c r="C34" s="19"/>
      <c r="D34" s="19"/>
      <c r="E34" s="14" t="str">
        <f>IFERROR(IF(tblSalesRevenue[[#Totals],[Current Period]]=0,"-",tblRandD[[#This Row],[Current Period]]/tblSalesRevenue[[#Totals],[Current Period]]),"-")</f>
        <v>-</v>
      </c>
      <c r="F34" s="14" t="str">
        <f>IF(tblRandD[[#This Row],[Current Period]]=0,"-",tblRandD[[#This Row],[Current Period]]/tblRandD[[#This Row],[Prior Period]]-1)</f>
        <v>-</v>
      </c>
      <c r="G34" s="14" t="str">
        <f>IF(tblRandD[[#This Row],[Current Period]]=0,"-",tblRandD[[#This Row],[Current Period]]/tblRandD[[#This Row],[Budget]]-1)</f>
        <v>-</v>
      </c>
    </row>
    <row r="35" spans="1:7" ht="12.75" customHeight="1">
      <c r="A35" t="s">
        <v>7</v>
      </c>
      <c r="B35" s="19"/>
      <c r="C35" s="19"/>
      <c r="D35" s="19"/>
      <c r="E35" s="14" t="str">
        <f>IFERROR(IF(tblSalesRevenue[[#Totals],[Current Period]]=0,"-",tblRandD[[#This Row],[Current Period]]/tblSalesRevenue[[#Totals],[Current Period]]),"-")</f>
        <v>-</v>
      </c>
      <c r="F35" s="14" t="str">
        <f>IF(tblRandD[[#This Row],[Current Period]]=0,"-",tblRandD[[#This Row],[Current Period]]/tblRandD[[#This Row],[Prior Period]]-1)</f>
        <v>-</v>
      </c>
      <c r="G35" s="14" t="str">
        <f>IF(tblRandD[[#This Row],[Current Period]]=0,"-",tblRandD[[#This Row],[Current Period]]/tblRandD[[#This Row],[Budget]]-1)</f>
        <v>-</v>
      </c>
    </row>
    <row r="36" spans="1:7" ht="12.75" customHeight="1">
      <c r="A36" t="s">
        <v>48</v>
      </c>
      <c r="B36" s="15">
        <f>SUBTOTAL(109,tblRandD[Prior Period])</f>
        <v>0</v>
      </c>
      <c r="C36" s="15">
        <f>SUBTOTAL(109,tblRandD[Budget])</f>
        <v>0</v>
      </c>
      <c r="D36" s="15">
        <f>SUBTOTAL(109,tblRandD[Current Period])</f>
        <v>0</v>
      </c>
      <c r="E36" s="14">
        <f>IFERROR(SUBTOTAL(109,tblRandD[Current Period as % of Sales]),"-")</f>
        <v>0</v>
      </c>
      <c r="F36" s="14" t="str">
        <f>IFERROR(SUBTOTAL(101, tblRandD[% Change from Prior Period] ),"-")</f>
        <v>-</v>
      </c>
      <c r="G36" s="14" t="str">
        <f>IFERROR(SUBTOTAL(101,tblRandD[% Change from Budget]),"-")</f>
        <v>-</v>
      </c>
    </row>
    <row r="37" spans="1:7" ht="12.75" customHeight="1">
      <c r="B37" s="13"/>
      <c r="C37" s="13"/>
      <c r="D37" s="13"/>
      <c r="E37" s="16"/>
      <c r="F37" s="16"/>
      <c r="G37" s="16"/>
    </row>
    <row r="38" spans="1:7" ht="12.75" customHeight="1">
      <c r="A38" s="5" t="s">
        <v>14</v>
      </c>
      <c r="B38" s="15"/>
      <c r="C38" s="15"/>
      <c r="D38" s="15"/>
      <c r="E38" s="15"/>
      <c r="F38" s="15"/>
      <c r="G38" s="15"/>
    </row>
    <row r="39" spans="1:7" ht="12.75" customHeight="1">
      <c r="A39" t="s">
        <v>17</v>
      </c>
      <c r="B39" s="19"/>
      <c r="C39" s="19"/>
      <c r="D39" s="19"/>
      <c r="E39" s="14" t="str">
        <f>IFERROR(IF(tblSalesRevenue[[#Totals],[Current Period]]=0,"-",tblGenAdmin[[#This Row],[Current Period]]/tblSalesRevenue[[#Totals],[Current Period]]),"-")</f>
        <v>-</v>
      </c>
      <c r="F39" s="14" t="str">
        <f>IF(tblGenAdmin[[#This Row],[Current Period]]=0,"-",tblGenAdmin[[#This Row],[Current Period]]/tblGenAdmin[[#This Row],[Prior Period]]-1)</f>
        <v>-</v>
      </c>
      <c r="G39" s="14" t="str">
        <f>IF(tblGenAdmin[[#This Row],[Current Period]]=0,"-",tblGenAdmin[[#This Row],[Current Period]]/tblGenAdmin[[#This Row],[Budget]]-1)</f>
        <v>-</v>
      </c>
    </row>
    <row r="40" spans="1:7" ht="12.75" customHeight="1">
      <c r="A40" t="s">
        <v>0</v>
      </c>
      <c r="B40" s="19"/>
      <c r="C40" s="19"/>
      <c r="D40" s="19"/>
      <c r="E40" s="14" t="str">
        <f>IFERROR(IF(tblSalesRevenue[[#Totals],[Current Period]]=0,"-",tblGenAdmin[[#This Row],[Current Period]]/tblSalesRevenue[[#Totals],[Current Period]]),"-")</f>
        <v>-</v>
      </c>
      <c r="F40" s="14" t="str">
        <f>IF(tblGenAdmin[[#This Row],[Current Period]]=0,"-",tblGenAdmin[[#This Row],[Current Period]]/tblGenAdmin[[#This Row],[Prior Period]]-1)</f>
        <v>-</v>
      </c>
      <c r="G40" s="14" t="str">
        <f>IF(tblGenAdmin[[#This Row],[Current Period]]=0,"-",tblGenAdmin[[#This Row],[Current Period]]/tblGenAdmin[[#This Row],[Budget]]-1)</f>
        <v>-</v>
      </c>
    </row>
    <row r="41" spans="1:7" ht="12.75" customHeight="1">
      <c r="A41" t="s">
        <v>46</v>
      </c>
      <c r="B41" s="19"/>
      <c r="C41" s="19"/>
      <c r="D41" s="19"/>
      <c r="E41" s="14" t="str">
        <f>IFERROR(IF(tblSalesRevenue[[#Totals],[Current Period]]=0,"-",tblGenAdmin[[#This Row],[Current Period]]/tblSalesRevenue[[#Totals],[Current Period]]),"-")</f>
        <v>-</v>
      </c>
      <c r="F41" s="14" t="str">
        <f>IF(tblGenAdmin[[#This Row],[Current Period]]=0,"-",tblGenAdmin[[#This Row],[Current Period]]/tblGenAdmin[[#This Row],[Prior Period]]-1)</f>
        <v>-</v>
      </c>
      <c r="G41" s="14" t="str">
        <f>IF(tblGenAdmin[[#This Row],[Current Period]]=0,"-",tblGenAdmin[[#This Row],[Current Period]]/tblGenAdmin[[#This Row],[Budget]]-1)</f>
        <v>-</v>
      </c>
    </row>
    <row r="42" spans="1:7" ht="12.75" customHeight="1">
      <c r="A42" t="s">
        <v>16</v>
      </c>
      <c r="B42" s="19"/>
      <c r="C42" s="19"/>
      <c r="D42" s="19"/>
      <c r="E42" s="14" t="str">
        <f>IFERROR(IF(tblSalesRevenue[[#Totals],[Current Period]]=0,"-",tblGenAdmin[[#This Row],[Current Period]]/tblSalesRevenue[[#Totals],[Current Period]]),"-")</f>
        <v>-</v>
      </c>
      <c r="F42" s="14" t="str">
        <f>IF(tblGenAdmin[[#This Row],[Current Period]]=0,"-",tblGenAdmin[[#This Row],[Current Period]]/tblGenAdmin[[#This Row],[Prior Period]]-1)</f>
        <v>-</v>
      </c>
      <c r="G42" s="14" t="str">
        <f>IF(tblGenAdmin[[#This Row],[Current Period]]=0,"-",tblGenAdmin[[#This Row],[Current Period]]/tblGenAdmin[[#This Row],[Budget]]-1)</f>
        <v>-</v>
      </c>
    </row>
    <row r="43" spans="1:7" ht="12.75" customHeight="1">
      <c r="A43" t="s">
        <v>3</v>
      </c>
      <c r="B43" s="19"/>
      <c r="C43" s="19"/>
      <c r="D43" s="19"/>
      <c r="E43" s="14" t="str">
        <f>IFERROR(IF(tblSalesRevenue[[#Totals],[Current Period]]=0,"-",tblGenAdmin[[#This Row],[Current Period]]/tblSalesRevenue[[#Totals],[Current Period]]),"-")</f>
        <v>-</v>
      </c>
      <c r="F43" s="14" t="str">
        <f>IF(tblGenAdmin[[#This Row],[Current Period]]=0,"-",tblGenAdmin[[#This Row],[Current Period]]/tblGenAdmin[[#This Row],[Prior Period]]-1)</f>
        <v>-</v>
      </c>
      <c r="G43" s="14" t="str">
        <f>IF(tblGenAdmin[[#This Row],[Current Period]]=0,"-",tblGenAdmin[[#This Row],[Current Period]]/tblGenAdmin[[#This Row],[Budget]]-1)</f>
        <v>-</v>
      </c>
    </row>
    <row r="44" spans="1:7" ht="12.75" customHeight="1">
      <c r="A44" t="s">
        <v>4</v>
      </c>
      <c r="B44" s="19"/>
      <c r="C44" s="19"/>
      <c r="D44" s="19"/>
      <c r="E44" s="14" t="str">
        <f>IFERROR(IF(tblSalesRevenue[[#Totals],[Current Period]]=0,"-",tblGenAdmin[[#This Row],[Current Period]]/tblSalesRevenue[[#Totals],[Current Period]]),"-")</f>
        <v>-</v>
      </c>
      <c r="F44" s="14" t="str">
        <f>IF(tblGenAdmin[[#This Row],[Current Period]]=0,"-",tblGenAdmin[[#This Row],[Current Period]]/tblGenAdmin[[#This Row],[Prior Period]]-1)</f>
        <v>-</v>
      </c>
      <c r="G44" s="14" t="str">
        <f>IF(tblGenAdmin[[#This Row],[Current Period]]=0,"-",tblGenAdmin[[#This Row],[Current Period]]/tblGenAdmin[[#This Row],[Budget]]-1)</f>
        <v>-</v>
      </c>
    </row>
    <row r="45" spans="1:7" ht="12.75" customHeight="1">
      <c r="A45" t="s">
        <v>5</v>
      </c>
      <c r="B45" s="19"/>
      <c r="C45" s="19"/>
      <c r="D45" s="19"/>
      <c r="E45" s="14" t="str">
        <f>IFERROR(IF(tblSalesRevenue[[#Totals],[Current Period]]=0,"-",tblGenAdmin[[#This Row],[Current Period]]/tblSalesRevenue[[#Totals],[Current Period]]),"-")</f>
        <v>-</v>
      </c>
      <c r="F45" s="14" t="str">
        <f>IF(tblGenAdmin[[#This Row],[Current Period]]=0,"-",tblGenAdmin[[#This Row],[Current Period]]/tblGenAdmin[[#This Row],[Prior Period]]-1)</f>
        <v>-</v>
      </c>
      <c r="G45" s="14" t="str">
        <f>IF(tblGenAdmin[[#This Row],[Current Period]]=0,"-",tblGenAdmin[[#This Row],[Current Period]]/tblGenAdmin[[#This Row],[Budget]]-1)</f>
        <v>-</v>
      </c>
    </row>
    <row r="46" spans="1:7" ht="12.75" customHeight="1">
      <c r="A46" t="s">
        <v>9</v>
      </c>
      <c r="B46" s="19"/>
      <c r="C46" s="19"/>
      <c r="D46" s="19"/>
      <c r="E46" s="14" t="str">
        <f>IFERROR(IF(tblSalesRevenue[[#Totals],[Current Period]]=0,"-",tblGenAdmin[[#This Row],[Current Period]]/tblSalesRevenue[[#Totals],[Current Period]]),"-")</f>
        <v>-</v>
      </c>
      <c r="F46" s="14" t="str">
        <f>IF(tblGenAdmin[[#This Row],[Current Period]]=0,"-",tblGenAdmin[[#This Row],[Current Period]]/tblGenAdmin[[#This Row],[Prior Period]]-1)</f>
        <v>-</v>
      </c>
      <c r="G46" s="14" t="str">
        <f>IF(tblGenAdmin[[#This Row],[Current Period]]=0,"-",tblGenAdmin[[#This Row],[Current Period]]/tblGenAdmin[[#This Row],[Budget]]-1)</f>
        <v>-</v>
      </c>
    </row>
    <row r="47" spans="1:7" ht="12.75" customHeight="1">
      <c r="A47" t="s">
        <v>6</v>
      </c>
      <c r="B47" s="19"/>
      <c r="C47" s="19"/>
      <c r="D47" s="19"/>
      <c r="E47" s="14" t="str">
        <f>IFERROR(IF(tblSalesRevenue[[#Totals],[Current Period]]=0,"-",tblGenAdmin[[#This Row],[Current Period]]/tblSalesRevenue[[#Totals],[Current Period]]),"-")</f>
        <v>-</v>
      </c>
      <c r="F47" s="14" t="str">
        <f>IF(tblGenAdmin[[#This Row],[Current Period]]=0,"-",tblGenAdmin[[#This Row],[Current Period]]/tblGenAdmin[[#This Row],[Prior Period]]-1)</f>
        <v>-</v>
      </c>
      <c r="G47" s="14" t="str">
        <f>IF(tblGenAdmin[[#This Row],[Current Period]]=0,"-",tblGenAdmin[[#This Row],[Current Period]]/tblGenAdmin[[#This Row],[Budget]]-1)</f>
        <v>-</v>
      </c>
    </row>
    <row r="48" spans="1:7" ht="12.75" customHeight="1">
      <c r="A48" t="s">
        <v>1</v>
      </c>
      <c r="B48" s="19"/>
      <c r="C48" s="19"/>
      <c r="D48" s="19"/>
      <c r="E48" s="14" t="str">
        <f>IFERROR(IF(tblSalesRevenue[[#Totals],[Current Period]]=0,"-",tblGenAdmin[[#This Row],[Current Period]]/tblSalesRevenue[[#Totals],[Current Period]]),"-")</f>
        <v>-</v>
      </c>
      <c r="F48" s="14" t="str">
        <f>IF(tblGenAdmin[[#This Row],[Current Period]]=0,"-",tblGenAdmin[[#This Row],[Current Period]]/tblGenAdmin[[#This Row],[Prior Period]]-1)</f>
        <v>-</v>
      </c>
      <c r="G48" s="14" t="str">
        <f>IF(tblGenAdmin[[#This Row],[Current Period]]=0,"-",tblGenAdmin[[#This Row],[Current Period]]/tblGenAdmin[[#This Row],[Budget]]-1)</f>
        <v>-</v>
      </c>
    </row>
    <row r="49" spans="1:7" ht="12.75" customHeight="1">
      <c r="A49" t="s">
        <v>7</v>
      </c>
      <c r="B49" s="19"/>
      <c r="C49" s="19"/>
      <c r="D49" s="19"/>
      <c r="E49" s="14" t="str">
        <f>IFERROR(IF(tblSalesRevenue[[#Totals],[Current Period]]=0,"-",tblGenAdmin[[#This Row],[Current Period]]/tblSalesRevenue[[#Totals],[Current Period]]),"-")</f>
        <v>-</v>
      </c>
      <c r="F49" s="14" t="str">
        <f>IF(tblGenAdmin[[#This Row],[Current Period]]=0,"-",tblGenAdmin[[#This Row],[Current Period]]/tblGenAdmin[[#This Row],[Prior Period]]-1)</f>
        <v>-</v>
      </c>
      <c r="G49" s="14" t="str">
        <f>IF(tblGenAdmin[[#This Row],[Current Period]]=0,"-",tblGenAdmin[[#This Row],[Current Period]]/tblGenAdmin[[#This Row],[Budget]]-1)</f>
        <v>-</v>
      </c>
    </row>
    <row r="50" spans="1:7" ht="12.75" customHeight="1">
      <c r="A50" t="s">
        <v>7</v>
      </c>
      <c r="B50" s="19"/>
      <c r="C50" s="19"/>
      <c r="D50" s="19"/>
      <c r="E50" s="14" t="str">
        <f>IFERROR(IF(tblSalesRevenue[[#Totals],[Current Period]]=0,"-",tblGenAdmin[[#This Row],[Current Period]]/tblSalesRevenue[[#Totals],[Current Period]]),"-")</f>
        <v>-</v>
      </c>
      <c r="F50" s="14" t="str">
        <f>IF(tblGenAdmin[[#This Row],[Current Period]]=0,"-",tblGenAdmin[[#This Row],[Current Period]]/tblGenAdmin[[#This Row],[Prior Period]]-1)</f>
        <v>-</v>
      </c>
      <c r="G50" s="14" t="str">
        <f>IF(tblGenAdmin[[#This Row],[Current Period]]=0,"-",tblGenAdmin[[#This Row],[Current Period]]/tblGenAdmin[[#This Row],[Budget]]-1)</f>
        <v>-</v>
      </c>
    </row>
    <row r="51" spans="1:7" ht="12.75" customHeight="1">
      <c r="A51" t="s">
        <v>49</v>
      </c>
      <c r="B51" s="15">
        <f>SUBTOTAL(109,tblGenAdmin[Prior Period])</f>
        <v>0</v>
      </c>
      <c r="C51" s="15">
        <f>SUBTOTAL(109,tblGenAdmin[Budget])</f>
        <v>0</v>
      </c>
      <c r="D51" s="15">
        <f>SUBTOTAL(109,tblGenAdmin[Current Period])</f>
        <v>0</v>
      </c>
      <c r="E51" s="14">
        <f>IFERROR(SUBTOTAL(109,tblGenAdmin[Current Period as % of Sales]),"-")</f>
        <v>0</v>
      </c>
      <c r="F51" s="14" t="str">
        <f>IFERROR(SUBTOTAL(101, tblGenAdmin[% Change from Prior Period] ),"-")</f>
        <v>-</v>
      </c>
      <c r="G51" s="14" t="str">
        <f>IFERROR(SUBTOTAL(101,tblGenAdmin[% Change from Budget]),"-")</f>
        <v>-</v>
      </c>
    </row>
    <row r="52" spans="1:7" ht="12.75" customHeight="1">
      <c r="B52" s="13"/>
      <c r="C52" s="13"/>
      <c r="D52" s="13"/>
      <c r="E52" s="16"/>
      <c r="F52" s="16"/>
      <c r="G52" s="16"/>
    </row>
    <row r="53" spans="1:7" ht="12.75" customHeight="1">
      <c r="A53" s="8" t="s">
        <v>31</v>
      </c>
      <c r="B53" s="22">
        <f>tblOperatingExpenses[[#Totals],[Prior Period]]+tblRandD[[#Totals],[Prior Period]]+tblGenAdmin[[#Totals],[Prior Period]]</f>
        <v>0</v>
      </c>
      <c r="C53" s="22">
        <f>tblOperatingExpenses[[#Totals],[Budget]]+tblRandD[[#Totals],[Budget]]+tblGenAdmin[[#Totals],[Budget]]</f>
        <v>0</v>
      </c>
      <c r="D53" s="22">
        <f>tblOperatingExpenses[[#Totals],[Current Period]]+tblRandD[[#Totals],[Current Period]]+tblGenAdmin[[#Totals],[Current Period]]</f>
        <v>0</v>
      </c>
      <c r="E53" s="18" t="str">
        <f>IFERROR(IF(tblSalesRevenue[[#Totals],[Current Period]]=0,"-",D53/tblSalesRevenue[[#Totals],[Current Period]]),"-")</f>
        <v>-</v>
      </c>
      <c r="F53" s="18" t="str">
        <f>IF($D53=0,"-",$D53/B53-1)</f>
        <v>-</v>
      </c>
      <c r="G53" s="18" t="str">
        <f>IF($D53=0,"-",$D53/C53-1)</f>
        <v>-</v>
      </c>
    </row>
    <row r="54" spans="1:7" ht="12.75" customHeight="1">
      <c r="A54" s="6"/>
      <c r="B54" s="13"/>
      <c r="C54" s="13"/>
      <c r="D54" s="13"/>
      <c r="E54" s="16"/>
      <c r="F54" s="16"/>
      <c r="G54" s="16"/>
    </row>
    <row r="55" spans="1:7" ht="12.75" customHeight="1">
      <c r="A55" s="9" t="s">
        <v>32</v>
      </c>
      <c r="B55" s="17">
        <f>B21-B53</f>
        <v>0</v>
      </c>
      <c r="C55" s="17">
        <f>C21-C53</f>
        <v>0</v>
      </c>
      <c r="D55" s="17">
        <f>D21-D53</f>
        <v>0</v>
      </c>
      <c r="E55" s="18" t="str">
        <f>IFERROR(IF(tblSalesRevenue[[#Totals],[Current Period]]=0,"-",D55/tblSalesRevenue[[#Totals],[Current Period]]),"-")</f>
        <v>-</v>
      </c>
      <c r="F55" s="18" t="str">
        <f>IF(B55=0,"-",IF(B55=$D55,"0.0%",IF($D55&gt;B55,ABS(($D55/B55)-1),IF(AND($D55&lt;B55,B55&lt;0),-(($D55/B55)-1),($D55/B55)-1))))</f>
        <v>-</v>
      </c>
      <c r="G55" s="18" t="str">
        <f>IF(C55=0,"-",IF(C55=$D55,"0.0%",IF($D55&gt;C55,ABS(($D55/C55)-1),IF(AND($D55&lt;C55,C55&lt;0),-(($D55/C55)-1),($D55/C55)-1))))</f>
        <v>-</v>
      </c>
    </row>
    <row r="56" spans="1:7" ht="12.75" customHeight="1">
      <c r="A56" s="6"/>
      <c r="B56" s="13"/>
      <c r="C56" s="13"/>
      <c r="D56" s="13"/>
      <c r="E56" s="16"/>
      <c r="F56" s="16"/>
      <c r="G56" s="16"/>
    </row>
    <row r="57" spans="1:7" ht="12.75" customHeight="1">
      <c r="A57" s="8" t="s">
        <v>33</v>
      </c>
      <c r="B57" s="22"/>
      <c r="C57" s="22"/>
      <c r="D57" s="22"/>
      <c r="E57" s="18" t="str">
        <f>IFERROR(IF(tblSalesRevenue[[#Totals],[Current Period]]=0,"-",D57/tblSalesRevenue[[#Totals],[Current Period]]),"-")</f>
        <v>-</v>
      </c>
      <c r="F57" s="18" t="str">
        <f>IF($D57=0,"-",$D57/B57-1)</f>
        <v>-</v>
      </c>
      <c r="G57" s="18" t="str">
        <f>IF($D57=0,"-",$D57/C57-1)</f>
        <v>-</v>
      </c>
    </row>
    <row r="58" spans="1:7" ht="12.75" customHeight="1">
      <c r="A58" s="6"/>
      <c r="B58" s="13"/>
      <c r="C58" s="13"/>
      <c r="D58" s="13"/>
      <c r="E58" s="16"/>
      <c r="F58" s="16"/>
      <c r="G58" s="16"/>
    </row>
    <row r="59" spans="1:7" ht="12.75" customHeight="1">
      <c r="A59" s="5" t="s">
        <v>18</v>
      </c>
      <c r="B59" s="15"/>
      <c r="C59" s="15"/>
      <c r="D59" s="15"/>
      <c r="E59" s="15"/>
      <c r="F59" s="15"/>
      <c r="G59" s="15"/>
    </row>
    <row r="60" spans="1:7" ht="12.75" customHeight="1">
      <c r="A60" s="7" t="s">
        <v>28</v>
      </c>
      <c r="B60" s="19"/>
      <c r="C60" s="19"/>
      <c r="D60" s="19"/>
      <c r="E60" s="20" t="str">
        <f>IFERROR(IF(tblSalesRevenue[[#Totals],[Current Period]]=0,"-",tblTaxes[[#This Row],[Current Period]]/tblSalesRevenue[[#Totals],[Current Period]]),"-")</f>
        <v>-</v>
      </c>
      <c r="F60" s="20" t="str">
        <f>IFERROR(tblTaxes[[#This Row],[Current Period]]/tblTaxes[[#This Row],[Prior Period]]-1,"-")</f>
        <v>-</v>
      </c>
      <c r="G60" s="20" t="str">
        <f>IFERROR(tblTaxes[[#This Row],[Current Period]]/tblTaxes[[#This Row],[Budget]]-1,"-")</f>
        <v>-</v>
      </c>
    </row>
    <row r="61" spans="1:7" ht="12.75" customHeight="1">
      <c r="A61" s="7" t="s">
        <v>19</v>
      </c>
      <c r="B61" s="19"/>
      <c r="C61" s="19"/>
      <c r="D61" s="19"/>
      <c r="E61" s="20" t="str">
        <f>IFERROR(IF(tblSalesRevenue[[#Totals],[Current Period]]=0,"-",tblTaxes[[#This Row],[Current Period]]/tblSalesRevenue[[#Totals],[Current Period]]),"-")</f>
        <v>-</v>
      </c>
      <c r="F61" s="20" t="str">
        <f>IFERROR(tblTaxes[[#This Row],[Current Period]]/tblTaxes[[#This Row],[Prior Period]]-1,"-")</f>
        <v>-</v>
      </c>
      <c r="G61" s="20" t="str">
        <f>IFERROR(tblTaxes[[#This Row],[Current Period]]/tblTaxes[[#This Row],[Budget]]-1,"-")</f>
        <v>-</v>
      </c>
    </row>
    <row r="62" spans="1:7" ht="12.75" customHeight="1">
      <c r="A62" s="7" t="s">
        <v>20</v>
      </c>
      <c r="B62" s="19"/>
      <c r="C62" s="19"/>
      <c r="D62" s="19"/>
      <c r="E62" s="20" t="str">
        <f>IFERROR(IF(tblSalesRevenue[[#Totals],[Current Period]]=0,"-",tblTaxes[[#This Row],[Current Period]]/tblSalesRevenue[[#Totals],[Current Period]]),"-")</f>
        <v>-</v>
      </c>
      <c r="F62" s="20" t="str">
        <f>IFERROR(tblTaxes[[#This Row],[Current Period]]/tblTaxes[[#This Row],[Prior Period]]-1,"-")</f>
        <v>-</v>
      </c>
      <c r="G62" s="20" t="str">
        <f>IFERROR(tblTaxes[[#This Row],[Current Period]]/tblTaxes[[#This Row],[Budget]]-1,"-")</f>
        <v>-</v>
      </c>
    </row>
    <row r="63" spans="1:7" ht="12.75" customHeight="1">
      <c r="A63" s="7" t="s">
        <v>21</v>
      </c>
      <c r="B63" s="19"/>
      <c r="C63" s="19"/>
      <c r="D63" s="19"/>
      <c r="E63" s="20" t="str">
        <f>IFERROR(IF(tblSalesRevenue[[#Totals],[Current Period]]=0,"-",tblTaxes[[#This Row],[Current Period]]/tblSalesRevenue[[#Totals],[Current Period]]),"-")</f>
        <v>-</v>
      </c>
      <c r="F63" s="20" t="str">
        <f>IFERROR(tblTaxes[[#This Row],[Current Period]]/tblTaxes[[#This Row],[Prior Period]]-1,"-")</f>
        <v>-</v>
      </c>
      <c r="G63" s="20" t="str">
        <f>IFERROR(tblTaxes[[#This Row],[Current Period]]/tblTaxes[[#This Row],[Budget]]-1,"-")</f>
        <v>-</v>
      </c>
    </row>
    <row r="64" spans="1:7" ht="12.75" customHeight="1">
      <c r="A64" s="7" t="s">
        <v>21</v>
      </c>
      <c r="B64" s="19"/>
      <c r="C64" s="19"/>
      <c r="D64" s="19"/>
      <c r="E64" s="20" t="str">
        <f>IFERROR(IF(tblSalesRevenue[[#Totals],[Current Period]]=0,"-",tblTaxes[[#This Row],[Current Period]]/tblSalesRevenue[[#Totals],[Current Period]]),"-")</f>
        <v>-</v>
      </c>
      <c r="F64" s="20" t="str">
        <f>IFERROR(tblTaxes[[#This Row],[Current Period]]/tblTaxes[[#This Row],[Prior Period]]-1,"-")</f>
        <v>-</v>
      </c>
      <c r="G64" s="20" t="str">
        <f>IFERROR(tblTaxes[[#This Row],[Current Period]]/tblTaxes[[#This Row],[Budget]]-1,"-")</f>
        <v>-</v>
      </c>
    </row>
    <row r="65" spans="1:7" ht="12.75" customHeight="1">
      <c r="A65" s="7" t="s">
        <v>34</v>
      </c>
      <c r="B65" s="21">
        <f>SUBTOTAL(109,tblTaxes[Prior Period])</f>
        <v>0</v>
      </c>
      <c r="C65" s="21">
        <f>SUBTOTAL(109,tblTaxes[Budget])</f>
        <v>0</v>
      </c>
      <c r="D65" s="21">
        <f>SUBTOTAL(109,tblTaxes[Current Period])</f>
        <v>0</v>
      </c>
      <c r="E65" s="20">
        <f>IFERROR(SUBTOTAL(109,tblTaxes[Current Period as % of Sales]),"-")</f>
        <v>0</v>
      </c>
      <c r="F65" s="20" t="str">
        <f>IFERROR(SUBTOTAL(101, tblTaxes[% Change from Prior Period] ),"-")</f>
        <v>-</v>
      </c>
      <c r="G65" s="20" t="str">
        <f>IFERROR(SUBTOTAL(101,tblTaxes[% Change from Budget]),"-")</f>
        <v>-</v>
      </c>
    </row>
    <row r="66" spans="1:7" ht="12.75" customHeight="1">
      <c r="B66" s="13"/>
      <c r="C66" s="13"/>
      <c r="D66" s="13"/>
      <c r="E66" s="16"/>
      <c r="F66" s="16"/>
      <c r="G66" s="16"/>
    </row>
    <row r="67" spans="1:7" ht="12.75" customHeight="1">
      <c r="A67" s="9" t="s">
        <v>35</v>
      </c>
      <c r="B67" s="17">
        <f>B55+B57-tblTaxes[[#Totals],[Prior Period]]</f>
        <v>0</v>
      </c>
      <c r="C67" s="17">
        <f>C55+C57-tblTaxes[[#Totals],[Budget]]</f>
        <v>0</v>
      </c>
      <c r="D67" s="17">
        <f>D55+D57-tblTaxes[[#Totals],[Current Period]]</f>
        <v>0</v>
      </c>
      <c r="E67" s="18" t="str">
        <f>IFERROR(IF(tblSalesRevenue[[#Totals],[Current Period]]=0,"-",D67/tblSalesRevenue[[#Totals],[Current Period]]),"-")</f>
        <v>-</v>
      </c>
      <c r="F67" s="18" t="str">
        <f>IF(B67=0,"-",IF(B67=$D67,"0.0%",IF($D67&gt;B67,ABS(($D67/B67)-1),IF(AND($D67&lt;B67,B67&lt;0),-(($D67/B67)-1),($D67/B67)-1))))</f>
        <v>-</v>
      </c>
      <c r="G67" s="18" t="str">
        <f>IF(C67=0,"-",IF(C67=$D67,"0.0%",IF($D67&gt;C67,ABS(($D67/C67)-1),IF(AND($D67&lt;C67,C67&lt;0),-(($D67/C67)-1),($D67/C67)-1))))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/>
  <headerFooter alignWithMargins="0"/>
  <drawing r:id="rId1"/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&amp;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2014-11-19T09:11:58Z</dcterms:created>
  <dcterms:modified xsi:type="dcterms:W3CDTF">2014-11-19T09:11:58Z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