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0" windowWidth="15200" windowHeight="11640" tabRatio="301" activeTab="0"/>
  </bookViews>
  <sheets>
    <sheet name="Average Family Budget" sheetId="1" r:id="rId1"/>
    <sheet name="Instructions" sheetId="2" r:id="rId2"/>
  </sheets>
  <definedNames/>
  <calcPr fullCalcOnLoad="1"/>
</workbook>
</file>

<file path=xl/sharedStrings.xml><?xml version="1.0" encoding="utf-8"?>
<sst xmlns="http://schemas.openxmlformats.org/spreadsheetml/2006/main" count="58" uniqueCount="58">
  <si>
    <t>Food at home</t>
  </si>
  <si>
    <t>Cereals and bakery products</t>
  </si>
  <si>
    <t>Meats, poultry, fish, and eggs</t>
  </si>
  <si>
    <t>Dairy products</t>
  </si>
  <si>
    <t>Fruits and vegetables</t>
  </si>
  <si>
    <t>Other food at home</t>
  </si>
  <si>
    <t>Food away from home</t>
  </si>
  <si>
    <t>Alcoholic beverages</t>
  </si>
  <si>
    <t>Utilities, fuels, and public services</t>
  </si>
  <si>
    <t>Household operations</t>
  </si>
  <si>
    <t>Housekeeping supplies</t>
  </si>
  <si>
    <t>Household furnishings and equipment</t>
  </si>
  <si>
    <t>Apparel and services</t>
  </si>
  <si>
    <t>Vehicle purchases (net outlay)</t>
  </si>
  <si>
    <t>Gasoline and motor oil</t>
  </si>
  <si>
    <t>Other vehicle expenses</t>
  </si>
  <si>
    <t>Public transportation</t>
  </si>
  <si>
    <t>Personal care products and services</t>
  </si>
  <si>
    <t>Tobacco products and smoking supplies</t>
  </si>
  <si>
    <t xml:space="preserve">Miscellaneous </t>
  </si>
  <si>
    <t>Cash contributions</t>
  </si>
  <si>
    <t>Personal insurance and pensions</t>
  </si>
  <si>
    <t>Life and other personal insurance</t>
  </si>
  <si>
    <t>Pensions and Social Security</t>
  </si>
  <si>
    <t>January</t>
  </si>
  <si>
    <t>February</t>
  </si>
  <si>
    <t>March</t>
  </si>
  <si>
    <t>April</t>
  </si>
  <si>
    <t>May</t>
  </si>
  <si>
    <t>June</t>
  </si>
  <si>
    <t>July</t>
  </si>
  <si>
    <t>August</t>
  </si>
  <si>
    <t>September</t>
  </si>
  <si>
    <t>October</t>
  </si>
  <si>
    <t>November</t>
  </si>
  <si>
    <t>December</t>
  </si>
  <si>
    <t>Total</t>
  </si>
  <si>
    <t>Total Transportation</t>
  </si>
  <si>
    <t>Total Housing</t>
  </si>
  <si>
    <t>Total Food at home</t>
  </si>
  <si>
    <t>Total Monthly Income</t>
  </si>
  <si>
    <t>Total Monthly Expenses</t>
  </si>
  <si>
    <t>Net Monthly Savings</t>
  </si>
  <si>
    <t>Total Personal Insurance and Pensions</t>
  </si>
  <si>
    <t>Total Food</t>
  </si>
  <si>
    <t>Average Family Budget</t>
  </si>
  <si>
    <t>National Average</t>
  </si>
  <si>
    <t>Food</t>
  </si>
  <si>
    <t>Housing</t>
  </si>
  <si>
    <t>Transportation</t>
  </si>
  <si>
    <t>Healthcare</t>
  </si>
  <si>
    <t>Entertainment</t>
  </si>
  <si>
    <t>Reading</t>
  </si>
  <si>
    <t>Education</t>
  </si>
  <si>
    <t>Instructions</t>
  </si>
  <si>
    <t>Using this average family budget spreadsheet is very straightforward.  This spreadsheet only requires two sets of inputs.  The worksheet takes your monthly after tax income (row 40) and desired net monthly savings (row 42) to develop a monthly expense value that appears on row 41.  The National Average family budget information that appears in column O is then used to spread the total monthly expenses to each of the thirty five budget categories.
This average family budget spreadsheet is intended to show you what an average family's expenses would look like each month - by category.  This spreadsheet is intended to be used along with, and compared to, the Family Budget spreadsheet.</t>
  </si>
  <si>
    <t>Shelter (mortgage, property taxes)</t>
  </si>
  <si>
    <t>Copyright © 2011 - 2015 Money-zine.com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</si>
</sst>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_(* #,##0.0_);_(* \(#,##0.0\);_(* &quot;-&quot;?_);_(@_)"/>
  </numFmts>
  <fonts count="42">
    <font>
      <sz val="10"/>
      <name val="Arial"/>
      <family val="0"/>
    </font>
    <font>
      <u val="single"/>
      <sz val="10"/>
      <color indexed="36"/>
      <name val="Arial"/>
      <family val="0"/>
    </font>
    <font>
      <u val="single"/>
      <sz val="10"/>
      <color indexed="12"/>
      <name val="Arial"/>
      <family val="0"/>
    </font>
    <font>
      <b/>
      <sz val="10"/>
      <name val="Arial"/>
      <family val="2"/>
    </font>
    <font>
      <b/>
      <sz val="14"/>
      <name val="Arial"/>
      <family val="2"/>
    </font>
    <font>
      <sz val="8"/>
      <name val="Arial"/>
      <family val="0"/>
    </font>
    <font>
      <sz val="10"/>
      <color indexed="12"/>
      <name val="Arial"/>
      <family val="0"/>
    </font>
    <font>
      <i/>
      <u val="single"/>
      <sz val="10"/>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xf>
    <xf numFmtId="167" fontId="6" fillId="0" borderId="0" xfId="42" applyNumberFormat="1" applyFont="1" applyAlignment="1" applyProtection="1">
      <alignment/>
      <protection locked="0"/>
    </xf>
    <xf numFmtId="167" fontId="0" fillId="0" borderId="10" xfId="42" applyNumberFormat="1" applyFont="1" applyBorder="1" applyAlignment="1" applyProtection="1">
      <alignment/>
      <protection/>
    </xf>
    <xf numFmtId="167" fontId="0" fillId="0" borderId="11" xfId="42" applyNumberFormat="1" applyFont="1" applyBorder="1" applyAlignment="1" applyProtection="1">
      <alignment/>
      <protection/>
    </xf>
    <xf numFmtId="167" fontId="0" fillId="0" borderId="12" xfId="42" applyNumberFormat="1" applyFont="1" applyBorder="1" applyAlignment="1" applyProtection="1">
      <alignment/>
      <protection/>
    </xf>
    <xf numFmtId="167" fontId="0" fillId="0" borderId="13" xfId="42" applyNumberFormat="1" applyFont="1" applyBorder="1" applyAlignment="1" applyProtection="1">
      <alignment/>
      <protection/>
    </xf>
    <xf numFmtId="167" fontId="0" fillId="0" borderId="0" xfId="42" applyNumberFormat="1" applyFont="1" applyBorder="1" applyAlignment="1" applyProtection="1">
      <alignment/>
      <protection/>
    </xf>
    <xf numFmtId="167" fontId="0" fillId="0" borderId="14" xfId="42" applyNumberFormat="1" applyFont="1" applyBorder="1" applyAlignment="1" applyProtection="1">
      <alignment/>
      <protection/>
    </xf>
    <xf numFmtId="167" fontId="0" fillId="0" borderId="15" xfId="42" applyNumberFormat="1" applyFont="1" applyBorder="1" applyAlignment="1" applyProtection="1">
      <alignment/>
      <protection/>
    </xf>
    <xf numFmtId="167" fontId="0" fillId="0" borderId="16" xfId="42" applyNumberFormat="1" applyFont="1" applyBorder="1" applyAlignment="1" applyProtection="1">
      <alignment/>
      <protection/>
    </xf>
    <xf numFmtId="167" fontId="0" fillId="0" borderId="17" xfId="42" applyNumberFormat="1" applyFont="1" applyBorder="1" applyAlignment="1" applyProtection="1">
      <alignment/>
      <protection/>
    </xf>
    <xf numFmtId="0" fontId="0" fillId="0" borderId="0" xfId="0" applyAlignment="1">
      <alignment horizontal="left" wrapText="1"/>
    </xf>
    <xf numFmtId="167" fontId="0" fillId="0" borderId="0" xfId="42" applyNumberFormat="1"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horizontal="center" wrapText="1"/>
      <protection/>
    </xf>
    <xf numFmtId="0" fontId="3" fillId="0" borderId="0" xfId="0" applyFont="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0" xfId="0" applyAlignment="1" applyProtection="1">
      <alignment/>
      <protection/>
    </xf>
    <xf numFmtId="0" fontId="0" fillId="0" borderId="0" xfId="0" applyAlignment="1" applyProtection="1">
      <alignment horizontal="left" indent="1"/>
      <protection/>
    </xf>
    <xf numFmtId="0" fontId="6" fillId="0" borderId="13" xfId="0" applyFont="1" applyBorder="1" applyAlignment="1" applyProtection="1">
      <alignment/>
      <protection/>
    </xf>
    <xf numFmtId="0" fontId="6" fillId="0" borderId="0" xfId="0" applyFont="1" applyBorder="1" applyAlignment="1" applyProtection="1">
      <alignment/>
      <protection/>
    </xf>
    <xf numFmtId="0" fontId="6" fillId="0" borderId="14"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horizontal="left" indent="2"/>
      <protection/>
    </xf>
    <xf numFmtId="164" fontId="0" fillId="0" borderId="0" xfId="59" applyNumberFormat="1" applyFont="1" applyBorder="1" applyAlignment="1" applyProtection="1">
      <alignment/>
      <protection/>
    </xf>
    <xf numFmtId="0" fontId="3" fillId="0" borderId="0" xfId="0" applyFont="1" applyAlignment="1" applyProtection="1">
      <alignment horizontal="left" indent="1"/>
      <protection/>
    </xf>
    <xf numFmtId="0" fontId="3" fillId="0" borderId="0" xfId="0" applyFont="1" applyAlignment="1" applyProtection="1">
      <alignment horizontal="left"/>
      <protection/>
    </xf>
    <xf numFmtId="0" fontId="0" fillId="0" borderId="0" xfId="0" applyFont="1" applyAlignment="1" applyProtection="1">
      <alignment horizontal="left" indent="1"/>
      <protection/>
    </xf>
    <xf numFmtId="167" fontId="0" fillId="0" borderId="0" xfId="42" applyNumberFormat="1" applyFont="1" applyAlignment="1" applyProtection="1">
      <alignment/>
      <protection/>
    </xf>
    <xf numFmtId="164" fontId="0" fillId="0" borderId="0" xfId="59" applyNumberFormat="1" applyFont="1" applyAlignment="1" applyProtection="1">
      <alignment/>
      <protection/>
    </xf>
    <xf numFmtId="0" fontId="7" fillId="0" borderId="0" xfId="53"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money-zine.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tabSelected="1" workbookViewId="0" topLeftCell="A1">
      <selection activeCell="A1" sqref="A1"/>
    </sheetView>
  </sheetViews>
  <sheetFormatPr defaultColWidth="8.8515625" defaultRowHeight="12.75"/>
  <cols>
    <col min="1" max="1" width="38.140625" style="0" bestFit="1" customWidth="1"/>
    <col min="2" max="13" width="12.7109375" style="0" customWidth="1"/>
    <col min="14" max="14" width="10.7109375" style="0" customWidth="1"/>
    <col min="15" max="15" width="10.8515625" style="0" customWidth="1"/>
  </cols>
  <sheetData>
    <row r="1" spans="1:15" ht="25.5" thickBot="1">
      <c r="A1" s="14" t="s">
        <v>45</v>
      </c>
      <c r="B1" s="15" t="s">
        <v>24</v>
      </c>
      <c r="C1" s="15" t="s">
        <v>25</v>
      </c>
      <c r="D1" s="15" t="s">
        <v>26</v>
      </c>
      <c r="E1" s="15" t="s">
        <v>27</v>
      </c>
      <c r="F1" s="15" t="s">
        <v>28</v>
      </c>
      <c r="G1" s="15" t="s">
        <v>29</v>
      </c>
      <c r="H1" s="15" t="s">
        <v>30</v>
      </c>
      <c r="I1" s="15" t="s">
        <v>31</v>
      </c>
      <c r="J1" s="15" t="s">
        <v>32</v>
      </c>
      <c r="K1" s="15" t="s">
        <v>33</v>
      </c>
      <c r="L1" s="15" t="s">
        <v>34</v>
      </c>
      <c r="M1" s="15" t="s">
        <v>35</v>
      </c>
      <c r="N1" s="15" t="s">
        <v>36</v>
      </c>
      <c r="O1" s="16" t="s">
        <v>46</v>
      </c>
    </row>
    <row r="2" spans="1:15" ht="12">
      <c r="A2" s="17" t="s">
        <v>47</v>
      </c>
      <c r="B2" s="18"/>
      <c r="C2" s="19"/>
      <c r="D2" s="19"/>
      <c r="E2" s="19"/>
      <c r="F2" s="19"/>
      <c r="G2" s="19"/>
      <c r="H2" s="19"/>
      <c r="I2" s="19"/>
      <c r="J2" s="19"/>
      <c r="K2" s="19"/>
      <c r="L2" s="19"/>
      <c r="M2" s="20"/>
      <c r="N2" s="21"/>
      <c r="O2" s="21"/>
    </row>
    <row r="3" spans="1:15" ht="12">
      <c r="A3" s="22" t="s">
        <v>0</v>
      </c>
      <c r="B3" s="23"/>
      <c r="C3" s="24"/>
      <c r="D3" s="24"/>
      <c r="E3" s="24"/>
      <c r="F3" s="24"/>
      <c r="G3" s="24"/>
      <c r="H3" s="24"/>
      <c r="I3" s="24"/>
      <c r="J3" s="24"/>
      <c r="K3" s="24"/>
      <c r="L3" s="24"/>
      <c r="M3" s="25"/>
      <c r="N3" s="26"/>
      <c r="O3" s="21"/>
    </row>
    <row r="4" spans="1:15" ht="12">
      <c r="A4" s="27" t="s">
        <v>1</v>
      </c>
      <c r="B4" s="3">
        <f>$O4*B$41</f>
        <v>44.18650715049717</v>
      </c>
      <c r="C4" s="4">
        <f aca="true" t="shared" si="0" ref="C4:M8">$O4*C$41</f>
        <v>44.18650715049717</v>
      </c>
      <c r="D4" s="4">
        <f t="shared" si="0"/>
        <v>44.18650715049717</v>
      </c>
      <c r="E4" s="4">
        <f t="shared" si="0"/>
        <v>44.18650715049717</v>
      </c>
      <c r="F4" s="4">
        <f t="shared" si="0"/>
        <v>44.18650715049717</v>
      </c>
      <c r="G4" s="4">
        <f t="shared" si="0"/>
        <v>44.18650715049717</v>
      </c>
      <c r="H4" s="4">
        <f t="shared" si="0"/>
        <v>44.18650715049717</v>
      </c>
      <c r="I4" s="4">
        <f t="shared" si="0"/>
        <v>44.18650715049717</v>
      </c>
      <c r="J4" s="4">
        <f t="shared" si="0"/>
        <v>44.18650715049717</v>
      </c>
      <c r="K4" s="4">
        <f t="shared" si="0"/>
        <v>44.18650715049717</v>
      </c>
      <c r="L4" s="4">
        <f t="shared" si="0"/>
        <v>44.18650715049717</v>
      </c>
      <c r="M4" s="5">
        <f t="shared" si="0"/>
        <v>44.18650715049717</v>
      </c>
      <c r="N4" s="7">
        <f>SUM(B4:M4)</f>
        <v>530.2380858059661</v>
      </c>
      <c r="O4" s="28">
        <v>0.010042387988749357</v>
      </c>
    </row>
    <row r="5" spans="1:15" ht="12">
      <c r="A5" s="27" t="s">
        <v>2</v>
      </c>
      <c r="B5" s="3">
        <f aca="true" t="shared" si="1" ref="B5:M22">$O5*B$41</f>
        <v>73.73133145822604</v>
      </c>
      <c r="C5" s="4">
        <f t="shared" si="0"/>
        <v>73.73133145822604</v>
      </c>
      <c r="D5" s="4">
        <f t="shared" si="0"/>
        <v>73.73133145822604</v>
      </c>
      <c r="E5" s="4">
        <f t="shared" si="0"/>
        <v>73.73133145822604</v>
      </c>
      <c r="F5" s="4">
        <f t="shared" si="0"/>
        <v>73.73133145822604</v>
      </c>
      <c r="G5" s="4">
        <f t="shared" si="0"/>
        <v>73.73133145822604</v>
      </c>
      <c r="H5" s="4">
        <f t="shared" si="0"/>
        <v>73.73133145822604</v>
      </c>
      <c r="I5" s="4">
        <f t="shared" si="0"/>
        <v>73.73133145822604</v>
      </c>
      <c r="J5" s="4">
        <f t="shared" si="0"/>
        <v>73.73133145822604</v>
      </c>
      <c r="K5" s="4">
        <f t="shared" si="0"/>
        <v>73.73133145822604</v>
      </c>
      <c r="L5" s="4">
        <f t="shared" si="0"/>
        <v>73.73133145822604</v>
      </c>
      <c r="M5" s="5">
        <f t="shared" si="0"/>
        <v>73.73133145822604</v>
      </c>
      <c r="N5" s="7">
        <f aca="true" t="shared" si="2" ref="N5:N38">SUM(B5:M5)</f>
        <v>884.7759774987122</v>
      </c>
      <c r="O5" s="28">
        <v>0.016757120785960464</v>
      </c>
    </row>
    <row r="6" spans="1:15" ht="12">
      <c r="A6" s="27" t="s">
        <v>3</v>
      </c>
      <c r="B6" s="3">
        <f t="shared" si="1"/>
        <v>37.4757358475617</v>
      </c>
      <c r="C6" s="4">
        <f t="shared" si="0"/>
        <v>37.4757358475617</v>
      </c>
      <c r="D6" s="4">
        <f t="shared" si="0"/>
        <v>37.4757358475617</v>
      </c>
      <c r="E6" s="4">
        <f t="shared" si="0"/>
        <v>37.4757358475617</v>
      </c>
      <c r="F6" s="4">
        <f t="shared" si="0"/>
        <v>37.4757358475617</v>
      </c>
      <c r="G6" s="4">
        <f t="shared" si="0"/>
        <v>37.4757358475617</v>
      </c>
      <c r="H6" s="4">
        <f t="shared" si="0"/>
        <v>37.4757358475617</v>
      </c>
      <c r="I6" s="4">
        <f t="shared" si="0"/>
        <v>37.4757358475617</v>
      </c>
      <c r="J6" s="4">
        <f t="shared" si="0"/>
        <v>37.4757358475617</v>
      </c>
      <c r="K6" s="4">
        <f t="shared" si="0"/>
        <v>37.4757358475617</v>
      </c>
      <c r="L6" s="4">
        <f t="shared" si="0"/>
        <v>37.4757358475617</v>
      </c>
      <c r="M6" s="5">
        <f t="shared" si="0"/>
        <v>37.4757358475617</v>
      </c>
      <c r="N6" s="7">
        <f t="shared" si="2"/>
        <v>449.7088301707403</v>
      </c>
      <c r="O6" s="28">
        <v>0.00851721269262766</v>
      </c>
    </row>
    <row r="7" spans="1:15" ht="12">
      <c r="A7" s="27" t="s">
        <v>4</v>
      </c>
      <c r="B7" s="3">
        <f t="shared" si="1"/>
        <v>57.259438260111715</v>
      </c>
      <c r="C7" s="4">
        <f t="shared" si="0"/>
        <v>57.259438260111715</v>
      </c>
      <c r="D7" s="4">
        <f t="shared" si="0"/>
        <v>57.259438260111715</v>
      </c>
      <c r="E7" s="4">
        <f t="shared" si="0"/>
        <v>57.259438260111715</v>
      </c>
      <c r="F7" s="4">
        <f t="shared" si="0"/>
        <v>57.259438260111715</v>
      </c>
      <c r="G7" s="4">
        <f t="shared" si="0"/>
        <v>57.259438260111715</v>
      </c>
      <c r="H7" s="4">
        <f t="shared" si="0"/>
        <v>57.259438260111715</v>
      </c>
      <c r="I7" s="4">
        <f t="shared" si="0"/>
        <v>57.259438260111715</v>
      </c>
      <c r="J7" s="4">
        <f t="shared" si="0"/>
        <v>57.259438260111715</v>
      </c>
      <c r="K7" s="4">
        <f t="shared" si="0"/>
        <v>57.259438260111715</v>
      </c>
      <c r="L7" s="4">
        <f t="shared" si="0"/>
        <v>57.259438260111715</v>
      </c>
      <c r="M7" s="5">
        <f t="shared" si="0"/>
        <v>57.259438260111715</v>
      </c>
      <c r="N7" s="7">
        <f t="shared" si="2"/>
        <v>687.1132591213404</v>
      </c>
      <c r="O7" s="28">
        <v>0.013013508695479936</v>
      </c>
    </row>
    <row r="8" spans="1:15" ht="12">
      <c r="A8" s="27" t="s">
        <v>5</v>
      </c>
      <c r="B8" s="3">
        <f t="shared" si="1"/>
        <v>113.73450065364656</v>
      </c>
      <c r="C8" s="4">
        <f t="shared" si="0"/>
        <v>113.73450065364656</v>
      </c>
      <c r="D8" s="4">
        <f t="shared" si="0"/>
        <v>113.73450065364656</v>
      </c>
      <c r="E8" s="4">
        <f t="shared" si="0"/>
        <v>113.73450065364656</v>
      </c>
      <c r="F8" s="4">
        <f t="shared" si="0"/>
        <v>113.73450065364656</v>
      </c>
      <c r="G8" s="4">
        <f t="shared" si="0"/>
        <v>113.73450065364656</v>
      </c>
      <c r="H8" s="4">
        <f t="shared" si="0"/>
        <v>113.73450065364656</v>
      </c>
      <c r="I8" s="4">
        <f t="shared" si="0"/>
        <v>113.73450065364656</v>
      </c>
      <c r="J8" s="4">
        <f t="shared" si="0"/>
        <v>113.73450065364656</v>
      </c>
      <c r="K8" s="4">
        <f t="shared" si="0"/>
        <v>113.73450065364656</v>
      </c>
      <c r="L8" s="4">
        <f t="shared" si="0"/>
        <v>113.73450065364656</v>
      </c>
      <c r="M8" s="5">
        <f t="shared" si="0"/>
        <v>113.73450065364656</v>
      </c>
      <c r="N8" s="7">
        <f t="shared" si="2"/>
        <v>1364.8140078437589</v>
      </c>
      <c r="O8" s="28">
        <v>0.025848750148556036</v>
      </c>
    </row>
    <row r="9" spans="1:15" ht="12">
      <c r="A9" s="29" t="s">
        <v>39</v>
      </c>
      <c r="B9" s="6">
        <f>SUM(B4:B8)</f>
        <v>326.38751337004317</v>
      </c>
      <c r="C9" s="7">
        <f aca="true" t="shared" si="3" ref="C9:M9">SUM(C4:C8)</f>
        <v>326.38751337004317</v>
      </c>
      <c r="D9" s="7">
        <f t="shared" si="3"/>
        <v>326.38751337004317</v>
      </c>
      <c r="E9" s="7">
        <f t="shared" si="3"/>
        <v>326.38751337004317</v>
      </c>
      <c r="F9" s="7">
        <f t="shared" si="3"/>
        <v>326.38751337004317</v>
      </c>
      <c r="G9" s="7">
        <f t="shared" si="3"/>
        <v>326.38751337004317</v>
      </c>
      <c r="H9" s="7">
        <f t="shared" si="3"/>
        <v>326.38751337004317</v>
      </c>
      <c r="I9" s="7">
        <f t="shared" si="3"/>
        <v>326.38751337004317</v>
      </c>
      <c r="J9" s="7">
        <f t="shared" si="3"/>
        <v>326.38751337004317</v>
      </c>
      <c r="K9" s="7">
        <f t="shared" si="3"/>
        <v>326.38751337004317</v>
      </c>
      <c r="L9" s="7">
        <f t="shared" si="3"/>
        <v>326.38751337004317</v>
      </c>
      <c r="M9" s="8">
        <f t="shared" si="3"/>
        <v>326.38751337004317</v>
      </c>
      <c r="N9" s="7">
        <f t="shared" si="2"/>
        <v>3916.650160440517</v>
      </c>
      <c r="O9" s="28">
        <f>SUM(O4:O8)</f>
        <v>0.07417898031137346</v>
      </c>
    </row>
    <row r="10" spans="1:15" ht="12">
      <c r="A10" s="29" t="s">
        <v>6</v>
      </c>
      <c r="B10" s="3">
        <f t="shared" si="1"/>
        <v>235.13845422493364</v>
      </c>
      <c r="C10" s="4">
        <f t="shared" si="1"/>
        <v>235.13845422493364</v>
      </c>
      <c r="D10" s="4">
        <f t="shared" si="1"/>
        <v>235.13845422493364</v>
      </c>
      <c r="E10" s="4">
        <f t="shared" si="1"/>
        <v>235.13845422493364</v>
      </c>
      <c r="F10" s="4">
        <f t="shared" si="1"/>
        <v>235.13845422493364</v>
      </c>
      <c r="G10" s="4">
        <f t="shared" si="1"/>
        <v>235.13845422493364</v>
      </c>
      <c r="H10" s="4">
        <f t="shared" si="1"/>
        <v>235.13845422493364</v>
      </c>
      <c r="I10" s="4">
        <f t="shared" si="1"/>
        <v>235.13845422493364</v>
      </c>
      <c r="J10" s="4">
        <f t="shared" si="1"/>
        <v>235.13845422493364</v>
      </c>
      <c r="K10" s="4">
        <f t="shared" si="1"/>
        <v>235.13845422493364</v>
      </c>
      <c r="L10" s="4">
        <f t="shared" si="1"/>
        <v>235.13845422493364</v>
      </c>
      <c r="M10" s="5">
        <f t="shared" si="1"/>
        <v>235.13845422493364</v>
      </c>
      <c r="N10" s="7">
        <f t="shared" si="2"/>
        <v>2821.6614506992028</v>
      </c>
      <c r="O10" s="28">
        <v>0.05344055777839401</v>
      </c>
    </row>
    <row r="11" spans="1:15" ht="12">
      <c r="A11" s="17" t="s">
        <v>44</v>
      </c>
      <c r="B11" s="6">
        <f>+B9+B10</f>
        <v>561.5259675949768</v>
      </c>
      <c r="C11" s="7">
        <f aca="true" t="shared" si="4" ref="C11:M11">+C9+C10</f>
        <v>561.5259675949768</v>
      </c>
      <c r="D11" s="7">
        <f t="shared" si="4"/>
        <v>561.5259675949768</v>
      </c>
      <c r="E11" s="7">
        <f t="shared" si="4"/>
        <v>561.5259675949768</v>
      </c>
      <c r="F11" s="7">
        <f t="shared" si="4"/>
        <v>561.5259675949768</v>
      </c>
      <c r="G11" s="7">
        <f t="shared" si="4"/>
        <v>561.5259675949768</v>
      </c>
      <c r="H11" s="7">
        <f t="shared" si="4"/>
        <v>561.5259675949768</v>
      </c>
      <c r="I11" s="7">
        <f t="shared" si="4"/>
        <v>561.5259675949768</v>
      </c>
      <c r="J11" s="7">
        <f t="shared" si="4"/>
        <v>561.5259675949768</v>
      </c>
      <c r="K11" s="7">
        <f t="shared" si="4"/>
        <v>561.5259675949768</v>
      </c>
      <c r="L11" s="7">
        <f t="shared" si="4"/>
        <v>561.5259675949768</v>
      </c>
      <c r="M11" s="8">
        <f t="shared" si="4"/>
        <v>561.5259675949768</v>
      </c>
      <c r="N11" s="7">
        <f t="shared" si="2"/>
        <v>6738.31161113972</v>
      </c>
      <c r="O11" s="28">
        <f>+O9+O10</f>
        <v>0.12761953808976748</v>
      </c>
    </row>
    <row r="12" spans="1:15" ht="12">
      <c r="A12" s="17" t="s">
        <v>7</v>
      </c>
      <c r="B12" s="3">
        <f t="shared" si="1"/>
        <v>38.69587608445906</v>
      </c>
      <c r="C12" s="4">
        <f t="shared" si="1"/>
        <v>38.69587608445906</v>
      </c>
      <c r="D12" s="4">
        <f t="shared" si="1"/>
        <v>38.69587608445906</v>
      </c>
      <c r="E12" s="4">
        <f t="shared" si="1"/>
        <v>38.69587608445906</v>
      </c>
      <c r="F12" s="4">
        <f t="shared" si="1"/>
        <v>38.69587608445906</v>
      </c>
      <c r="G12" s="4">
        <f t="shared" si="1"/>
        <v>38.69587608445906</v>
      </c>
      <c r="H12" s="4">
        <f t="shared" si="1"/>
        <v>38.69587608445906</v>
      </c>
      <c r="I12" s="4">
        <f t="shared" si="1"/>
        <v>38.69587608445906</v>
      </c>
      <c r="J12" s="4">
        <f t="shared" si="1"/>
        <v>38.69587608445906</v>
      </c>
      <c r="K12" s="4">
        <f t="shared" si="1"/>
        <v>38.69587608445906</v>
      </c>
      <c r="L12" s="4">
        <f t="shared" si="1"/>
        <v>38.69587608445906</v>
      </c>
      <c r="M12" s="5">
        <f t="shared" si="1"/>
        <v>38.69587608445906</v>
      </c>
      <c r="N12" s="7">
        <f t="shared" si="2"/>
        <v>464.3505130135088</v>
      </c>
      <c r="O12" s="28">
        <v>0.008794517291922514</v>
      </c>
    </row>
    <row r="13" spans="1:15" ht="12">
      <c r="A13" s="17" t="s">
        <v>48</v>
      </c>
      <c r="B13" s="6"/>
      <c r="C13" s="7"/>
      <c r="D13" s="7"/>
      <c r="E13" s="7"/>
      <c r="F13" s="7"/>
      <c r="G13" s="7"/>
      <c r="H13" s="7"/>
      <c r="I13" s="7"/>
      <c r="J13" s="7"/>
      <c r="K13" s="7"/>
      <c r="L13" s="7"/>
      <c r="M13" s="8"/>
      <c r="N13" s="7"/>
      <c r="O13" s="28"/>
    </row>
    <row r="14" spans="1:15" ht="12">
      <c r="A14" s="22" t="s">
        <v>56</v>
      </c>
      <c r="B14" s="3">
        <f t="shared" si="1"/>
        <v>887.4777165946996</v>
      </c>
      <c r="C14" s="4">
        <f t="shared" si="1"/>
        <v>887.4777165946996</v>
      </c>
      <c r="D14" s="4">
        <f t="shared" si="1"/>
        <v>887.4777165946996</v>
      </c>
      <c r="E14" s="4">
        <f t="shared" si="1"/>
        <v>887.4777165946996</v>
      </c>
      <c r="F14" s="4">
        <f t="shared" si="1"/>
        <v>887.4777165946996</v>
      </c>
      <c r="G14" s="4">
        <f t="shared" si="1"/>
        <v>887.4777165946996</v>
      </c>
      <c r="H14" s="4">
        <f t="shared" si="1"/>
        <v>887.4777165946996</v>
      </c>
      <c r="I14" s="4">
        <f t="shared" si="1"/>
        <v>887.4777165946996</v>
      </c>
      <c r="J14" s="4">
        <f t="shared" si="1"/>
        <v>887.4777165946996</v>
      </c>
      <c r="K14" s="4">
        <f t="shared" si="1"/>
        <v>887.4777165946996</v>
      </c>
      <c r="L14" s="4">
        <f t="shared" si="1"/>
        <v>887.4777165946996</v>
      </c>
      <c r="M14" s="5">
        <f t="shared" si="1"/>
        <v>887.4777165946996</v>
      </c>
      <c r="N14" s="7">
        <f t="shared" si="2"/>
        <v>10649.732599136396</v>
      </c>
      <c r="O14" s="28">
        <v>0.2016994810442499</v>
      </c>
    </row>
    <row r="15" spans="1:15" ht="12">
      <c r="A15" s="22" t="s">
        <v>8</v>
      </c>
      <c r="B15" s="3">
        <f t="shared" si="1"/>
        <v>318.02083745988983</v>
      </c>
      <c r="C15" s="4">
        <f t="shared" si="1"/>
        <v>318.02083745988983</v>
      </c>
      <c r="D15" s="4">
        <f t="shared" si="1"/>
        <v>318.02083745988983</v>
      </c>
      <c r="E15" s="4">
        <f t="shared" si="1"/>
        <v>318.02083745988983</v>
      </c>
      <c r="F15" s="4">
        <f t="shared" si="1"/>
        <v>318.02083745988983</v>
      </c>
      <c r="G15" s="4">
        <f t="shared" si="1"/>
        <v>318.02083745988983</v>
      </c>
      <c r="H15" s="4">
        <f t="shared" si="1"/>
        <v>318.02083745988983</v>
      </c>
      <c r="I15" s="4">
        <f t="shared" si="1"/>
        <v>318.02083745988983</v>
      </c>
      <c r="J15" s="4">
        <f t="shared" si="1"/>
        <v>318.02083745988983</v>
      </c>
      <c r="K15" s="4">
        <f t="shared" si="1"/>
        <v>318.02083745988983</v>
      </c>
      <c r="L15" s="4">
        <f t="shared" si="1"/>
        <v>318.02083745988983</v>
      </c>
      <c r="M15" s="5">
        <f t="shared" si="1"/>
        <v>318.02083745988983</v>
      </c>
      <c r="N15" s="7">
        <f t="shared" si="2"/>
        <v>3816.2500495186773</v>
      </c>
      <c r="O15" s="28">
        <v>0.07227746305906588</v>
      </c>
    </row>
    <row r="16" spans="1:15" ht="12">
      <c r="A16" s="22" t="s">
        <v>9</v>
      </c>
      <c r="B16" s="3">
        <f t="shared" si="1"/>
        <v>86.97856831596877</v>
      </c>
      <c r="C16" s="4">
        <f t="shared" si="1"/>
        <v>86.97856831596877</v>
      </c>
      <c r="D16" s="4">
        <f t="shared" si="1"/>
        <v>86.97856831596877</v>
      </c>
      <c r="E16" s="4">
        <f t="shared" si="1"/>
        <v>86.97856831596877</v>
      </c>
      <c r="F16" s="4">
        <f t="shared" si="1"/>
        <v>86.97856831596877</v>
      </c>
      <c r="G16" s="4">
        <f t="shared" si="1"/>
        <v>86.97856831596877</v>
      </c>
      <c r="H16" s="4">
        <f t="shared" si="1"/>
        <v>86.97856831596877</v>
      </c>
      <c r="I16" s="4">
        <f t="shared" si="1"/>
        <v>86.97856831596877</v>
      </c>
      <c r="J16" s="4">
        <f t="shared" si="1"/>
        <v>86.97856831596877</v>
      </c>
      <c r="K16" s="4">
        <f t="shared" si="1"/>
        <v>86.97856831596877</v>
      </c>
      <c r="L16" s="4">
        <f t="shared" si="1"/>
        <v>86.97856831596877</v>
      </c>
      <c r="M16" s="5">
        <f t="shared" si="1"/>
        <v>86.97856831596877</v>
      </c>
      <c r="N16" s="7">
        <f t="shared" si="2"/>
        <v>1043.7428197916254</v>
      </c>
      <c r="O16" s="28">
        <v>0.01976785643544745</v>
      </c>
    </row>
    <row r="17" spans="1:15" ht="12">
      <c r="A17" s="22" t="s">
        <v>10</v>
      </c>
      <c r="B17" s="3">
        <f t="shared" si="1"/>
        <v>56.99797963791943</v>
      </c>
      <c r="C17" s="4">
        <f t="shared" si="1"/>
        <v>56.99797963791943</v>
      </c>
      <c r="D17" s="4">
        <f t="shared" si="1"/>
        <v>56.99797963791943</v>
      </c>
      <c r="E17" s="4">
        <f t="shared" si="1"/>
        <v>56.99797963791943</v>
      </c>
      <c r="F17" s="4">
        <f t="shared" si="1"/>
        <v>56.99797963791943</v>
      </c>
      <c r="G17" s="4">
        <f t="shared" si="1"/>
        <v>56.99797963791943</v>
      </c>
      <c r="H17" s="4">
        <f t="shared" si="1"/>
        <v>56.99797963791943</v>
      </c>
      <c r="I17" s="4">
        <f t="shared" si="1"/>
        <v>56.99797963791943</v>
      </c>
      <c r="J17" s="4">
        <f t="shared" si="1"/>
        <v>56.99797963791943</v>
      </c>
      <c r="K17" s="4">
        <f t="shared" si="1"/>
        <v>56.99797963791943</v>
      </c>
      <c r="L17" s="4">
        <f t="shared" si="1"/>
        <v>56.99797963791943</v>
      </c>
      <c r="M17" s="5">
        <f t="shared" si="1"/>
        <v>56.99797963791943</v>
      </c>
      <c r="N17" s="7">
        <f t="shared" si="2"/>
        <v>683.9757556550334</v>
      </c>
      <c r="O17" s="28">
        <v>0.012954086281345324</v>
      </c>
    </row>
    <row r="18" spans="1:15" ht="12">
      <c r="A18" s="22" t="s">
        <v>11</v>
      </c>
      <c r="B18" s="3">
        <f t="shared" si="1"/>
        <v>141.53626748009347</v>
      </c>
      <c r="C18" s="4">
        <f t="shared" si="1"/>
        <v>141.53626748009347</v>
      </c>
      <c r="D18" s="4">
        <f t="shared" si="1"/>
        <v>141.53626748009347</v>
      </c>
      <c r="E18" s="4">
        <f t="shared" si="1"/>
        <v>141.53626748009347</v>
      </c>
      <c r="F18" s="4">
        <f t="shared" si="1"/>
        <v>141.53626748009347</v>
      </c>
      <c r="G18" s="4">
        <f t="shared" si="1"/>
        <v>141.53626748009347</v>
      </c>
      <c r="H18" s="4">
        <f t="shared" si="1"/>
        <v>141.53626748009347</v>
      </c>
      <c r="I18" s="4">
        <f t="shared" si="1"/>
        <v>141.53626748009347</v>
      </c>
      <c r="J18" s="4">
        <f t="shared" si="1"/>
        <v>141.53626748009347</v>
      </c>
      <c r="K18" s="4">
        <f t="shared" si="1"/>
        <v>141.53626748009347</v>
      </c>
      <c r="L18" s="4">
        <f t="shared" si="1"/>
        <v>141.53626748009347</v>
      </c>
      <c r="M18" s="5">
        <f t="shared" si="1"/>
        <v>141.53626748009347</v>
      </c>
      <c r="N18" s="7">
        <f t="shared" si="2"/>
        <v>1698.435209761122</v>
      </c>
      <c r="O18" s="28">
        <v>0.03216733351820306</v>
      </c>
    </row>
    <row r="19" spans="1:15" ht="12">
      <c r="A19" s="30" t="s">
        <v>38</v>
      </c>
      <c r="B19" s="6">
        <f>SUM(B14:B18)</f>
        <v>1491.011369488571</v>
      </c>
      <c r="C19" s="7">
        <f aca="true" t="shared" si="5" ref="C19:M19">SUM(C14:C18)</f>
        <v>1491.011369488571</v>
      </c>
      <c r="D19" s="7">
        <f t="shared" si="5"/>
        <v>1491.011369488571</v>
      </c>
      <c r="E19" s="7">
        <f t="shared" si="5"/>
        <v>1491.011369488571</v>
      </c>
      <c r="F19" s="7">
        <f t="shared" si="5"/>
        <v>1491.011369488571</v>
      </c>
      <c r="G19" s="7">
        <f t="shared" si="5"/>
        <v>1491.011369488571</v>
      </c>
      <c r="H19" s="7">
        <f t="shared" si="5"/>
        <v>1491.011369488571</v>
      </c>
      <c r="I19" s="7">
        <f t="shared" si="5"/>
        <v>1491.011369488571</v>
      </c>
      <c r="J19" s="7">
        <f t="shared" si="5"/>
        <v>1491.011369488571</v>
      </c>
      <c r="K19" s="7">
        <f t="shared" si="5"/>
        <v>1491.011369488571</v>
      </c>
      <c r="L19" s="7">
        <f t="shared" si="5"/>
        <v>1491.011369488571</v>
      </c>
      <c r="M19" s="8">
        <f t="shared" si="5"/>
        <v>1491.011369488571</v>
      </c>
      <c r="N19" s="7">
        <f t="shared" si="2"/>
        <v>17892.136433862852</v>
      </c>
      <c r="O19" s="28">
        <f>SUM(O14:O18)</f>
        <v>0.33886622033831154</v>
      </c>
    </row>
    <row r="20" spans="1:15" ht="12">
      <c r="A20" s="17" t="s">
        <v>12</v>
      </c>
      <c r="B20" s="3">
        <f t="shared" si="1"/>
        <v>156.96232618943864</v>
      </c>
      <c r="C20" s="4">
        <f t="shared" si="1"/>
        <v>156.96232618943864</v>
      </c>
      <c r="D20" s="4">
        <f t="shared" si="1"/>
        <v>156.96232618943864</v>
      </c>
      <c r="E20" s="4">
        <f t="shared" si="1"/>
        <v>156.96232618943864</v>
      </c>
      <c r="F20" s="4">
        <f t="shared" si="1"/>
        <v>156.96232618943864</v>
      </c>
      <c r="G20" s="4">
        <f t="shared" si="1"/>
        <v>156.96232618943864</v>
      </c>
      <c r="H20" s="4">
        <f t="shared" si="1"/>
        <v>156.96232618943864</v>
      </c>
      <c r="I20" s="4">
        <f t="shared" si="1"/>
        <v>156.96232618943864</v>
      </c>
      <c r="J20" s="4">
        <f t="shared" si="1"/>
        <v>156.96232618943864</v>
      </c>
      <c r="K20" s="4">
        <f t="shared" si="1"/>
        <v>156.96232618943864</v>
      </c>
      <c r="L20" s="4">
        <f t="shared" si="1"/>
        <v>156.96232618943864</v>
      </c>
      <c r="M20" s="5">
        <f t="shared" si="1"/>
        <v>156.96232618943864</v>
      </c>
      <c r="N20" s="7">
        <f t="shared" si="2"/>
        <v>1883.547914273264</v>
      </c>
      <c r="O20" s="28">
        <v>0.03567325595214515</v>
      </c>
    </row>
    <row r="21" spans="1:15" ht="12">
      <c r="A21" s="17" t="s">
        <v>49</v>
      </c>
      <c r="B21" s="6"/>
      <c r="C21" s="7"/>
      <c r="D21" s="7"/>
      <c r="E21" s="7"/>
      <c r="F21" s="7"/>
      <c r="G21" s="7"/>
      <c r="H21" s="7"/>
      <c r="I21" s="7"/>
      <c r="J21" s="7"/>
      <c r="K21" s="7"/>
      <c r="L21" s="7"/>
      <c r="M21" s="8"/>
      <c r="N21" s="7"/>
      <c r="O21" s="28"/>
    </row>
    <row r="22" spans="1:15" ht="12">
      <c r="A22" s="22" t="s">
        <v>13</v>
      </c>
      <c r="B22" s="3">
        <f t="shared" si="1"/>
        <v>240.10616804658716</v>
      </c>
      <c r="C22" s="4">
        <f t="shared" si="1"/>
        <v>240.10616804658716</v>
      </c>
      <c r="D22" s="4">
        <f t="shared" si="1"/>
        <v>240.10616804658716</v>
      </c>
      <c r="E22" s="4">
        <f t="shared" si="1"/>
        <v>240.10616804658716</v>
      </c>
      <c r="F22" s="4">
        <f t="shared" si="1"/>
        <v>240.10616804658716</v>
      </c>
      <c r="G22" s="4">
        <f t="shared" si="1"/>
        <v>240.10616804658716</v>
      </c>
      <c r="H22" s="4">
        <f t="shared" si="1"/>
        <v>240.10616804658716</v>
      </c>
      <c r="I22" s="4">
        <f t="shared" si="1"/>
        <v>240.10616804658716</v>
      </c>
      <c r="J22" s="4">
        <f t="shared" si="1"/>
        <v>240.10616804658716</v>
      </c>
      <c r="K22" s="4">
        <f t="shared" si="1"/>
        <v>240.10616804658716</v>
      </c>
      <c r="L22" s="4">
        <f t="shared" si="1"/>
        <v>240.10616804658716</v>
      </c>
      <c r="M22" s="5">
        <f t="shared" si="1"/>
        <v>240.10616804658716</v>
      </c>
      <c r="N22" s="7">
        <f t="shared" si="2"/>
        <v>2881.2740165590462</v>
      </c>
      <c r="O22" s="28">
        <v>0.05456958364695163</v>
      </c>
    </row>
    <row r="23" spans="1:15" ht="12">
      <c r="A23" s="22" t="s">
        <v>14</v>
      </c>
      <c r="B23" s="3">
        <f aca="true" t="shared" si="6" ref="B23:M25">$O23*B$41</f>
        <v>236.62005308402328</v>
      </c>
      <c r="C23" s="4">
        <f t="shared" si="6"/>
        <v>236.62005308402328</v>
      </c>
      <c r="D23" s="4">
        <f t="shared" si="6"/>
        <v>236.62005308402328</v>
      </c>
      <c r="E23" s="4">
        <f t="shared" si="6"/>
        <v>236.62005308402328</v>
      </c>
      <c r="F23" s="4">
        <f t="shared" si="6"/>
        <v>236.62005308402328</v>
      </c>
      <c r="G23" s="4">
        <f t="shared" si="6"/>
        <v>236.62005308402328</v>
      </c>
      <c r="H23" s="4">
        <f t="shared" si="6"/>
        <v>236.62005308402328</v>
      </c>
      <c r="I23" s="4">
        <f t="shared" si="6"/>
        <v>236.62005308402328</v>
      </c>
      <c r="J23" s="4">
        <f t="shared" si="6"/>
        <v>236.62005308402328</v>
      </c>
      <c r="K23" s="4">
        <f t="shared" si="6"/>
        <v>236.62005308402328</v>
      </c>
      <c r="L23" s="4">
        <f t="shared" si="6"/>
        <v>236.62005308402328</v>
      </c>
      <c r="M23" s="5">
        <f t="shared" si="6"/>
        <v>236.62005308402328</v>
      </c>
      <c r="N23" s="7">
        <f t="shared" si="2"/>
        <v>2839.4406370082793</v>
      </c>
      <c r="O23" s="28">
        <v>0.053777284791823476</v>
      </c>
    </row>
    <row r="24" spans="1:15" ht="12">
      <c r="A24" s="22" t="s">
        <v>15</v>
      </c>
      <c r="B24" s="3">
        <f t="shared" si="6"/>
        <v>228.42768292199818</v>
      </c>
      <c r="C24" s="4">
        <f t="shared" si="6"/>
        <v>228.42768292199818</v>
      </c>
      <c r="D24" s="4">
        <f t="shared" si="6"/>
        <v>228.42768292199818</v>
      </c>
      <c r="E24" s="4">
        <f t="shared" si="6"/>
        <v>228.42768292199818</v>
      </c>
      <c r="F24" s="4">
        <f t="shared" si="6"/>
        <v>228.42768292199818</v>
      </c>
      <c r="G24" s="4">
        <f t="shared" si="6"/>
        <v>228.42768292199818</v>
      </c>
      <c r="H24" s="4">
        <f t="shared" si="6"/>
        <v>228.42768292199818</v>
      </c>
      <c r="I24" s="4">
        <f t="shared" si="6"/>
        <v>228.42768292199818</v>
      </c>
      <c r="J24" s="4">
        <f t="shared" si="6"/>
        <v>228.42768292199818</v>
      </c>
      <c r="K24" s="4">
        <f t="shared" si="6"/>
        <v>228.42768292199818</v>
      </c>
      <c r="L24" s="4">
        <f t="shared" si="6"/>
        <v>228.42768292199818</v>
      </c>
      <c r="M24" s="5">
        <f t="shared" si="6"/>
        <v>228.42768292199818</v>
      </c>
      <c r="N24" s="7">
        <f t="shared" si="2"/>
        <v>2741.1321950639776</v>
      </c>
      <c r="O24" s="28">
        <v>0.051915382482272315</v>
      </c>
    </row>
    <row r="25" spans="1:15" ht="12">
      <c r="A25" s="22" t="s">
        <v>16</v>
      </c>
      <c r="B25" s="3">
        <f t="shared" si="6"/>
        <v>44.709424394881744</v>
      </c>
      <c r="C25" s="4">
        <f t="shared" si="6"/>
        <v>44.709424394881744</v>
      </c>
      <c r="D25" s="4">
        <f t="shared" si="6"/>
        <v>44.709424394881744</v>
      </c>
      <c r="E25" s="4">
        <f t="shared" si="6"/>
        <v>44.709424394881744</v>
      </c>
      <c r="F25" s="4">
        <f t="shared" si="6"/>
        <v>44.709424394881744</v>
      </c>
      <c r="G25" s="4">
        <f t="shared" si="6"/>
        <v>44.709424394881744</v>
      </c>
      <c r="H25" s="4">
        <f t="shared" si="6"/>
        <v>44.709424394881744</v>
      </c>
      <c r="I25" s="4">
        <f t="shared" si="6"/>
        <v>44.709424394881744</v>
      </c>
      <c r="J25" s="4">
        <f t="shared" si="6"/>
        <v>44.709424394881744</v>
      </c>
      <c r="K25" s="4">
        <f t="shared" si="6"/>
        <v>44.709424394881744</v>
      </c>
      <c r="L25" s="4">
        <f t="shared" si="6"/>
        <v>44.709424394881744</v>
      </c>
      <c r="M25" s="5">
        <f t="shared" si="6"/>
        <v>44.709424394881744</v>
      </c>
      <c r="N25" s="7">
        <f t="shared" si="2"/>
        <v>536.5130927385809</v>
      </c>
      <c r="O25" s="28">
        <v>0.010161232817018579</v>
      </c>
    </row>
    <row r="26" spans="1:15" ht="12">
      <c r="A26" s="30" t="s">
        <v>37</v>
      </c>
      <c r="B26" s="6">
        <f>SUM(B22:B25)</f>
        <v>749.8633284474903</v>
      </c>
      <c r="C26" s="7">
        <f aca="true" t="shared" si="7" ref="C26:M26">SUM(C22:C25)</f>
        <v>749.8633284474903</v>
      </c>
      <c r="D26" s="7">
        <f t="shared" si="7"/>
        <v>749.8633284474903</v>
      </c>
      <c r="E26" s="7">
        <f t="shared" si="7"/>
        <v>749.8633284474903</v>
      </c>
      <c r="F26" s="7">
        <f t="shared" si="7"/>
        <v>749.8633284474903</v>
      </c>
      <c r="G26" s="7">
        <f t="shared" si="7"/>
        <v>749.8633284474903</v>
      </c>
      <c r="H26" s="7">
        <f t="shared" si="7"/>
        <v>749.8633284474903</v>
      </c>
      <c r="I26" s="7">
        <f t="shared" si="7"/>
        <v>749.8633284474903</v>
      </c>
      <c r="J26" s="7">
        <f t="shared" si="7"/>
        <v>749.8633284474903</v>
      </c>
      <c r="K26" s="7">
        <f t="shared" si="7"/>
        <v>749.8633284474903</v>
      </c>
      <c r="L26" s="7">
        <f t="shared" si="7"/>
        <v>749.8633284474903</v>
      </c>
      <c r="M26" s="8">
        <f t="shared" si="7"/>
        <v>749.8633284474903</v>
      </c>
      <c r="N26" s="7">
        <f t="shared" si="2"/>
        <v>8998.359941369883</v>
      </c>
      <c r="O26" s="28">
        <f>SUM(O22:O25)</f>
        <v>0.170423483738066</v>
      </c>
    </row>
    <row r="27" spans="1:15" ht="12">
      <c r="A27" s="17" t="s">
        <v>50</v>
      </c>
      <c r="B27" s="3">
        <f aca="true" t="shared" si="8" ref="B27:M34">$O27*B$41</f>
        <v>259.3669532147526</v>
      </c>
      <c r="C27" s="4">
        <f t="shared" si="8"/>
        <v>259.3669532147526</v>
      </c>
      <c r="D27" s="4">
        <f t="shared" si="8"/>
        <v>259.3669532147526</v>
      </c>
      <c r="E27" s="4">
        <f t="shared" si="8"/>
        <v>259.3669532147526</v>
      </c>
      <c r="F27" s="4">
        <f t="shared" si="8"/>
        <v>259.3669532147526</v>
      </c>
      <c r="G27" s="4">
        <f t="shared" si="8"/>
        <v>259.3669532147526</v>
      </c>
      <c r="H27" s="4">
        <f t="shared" si="8"/>
        <v>259.3669532147526</v>
      </c>
      <c r="I27" s="4">
        <f t="shared" si="8"/>
        <v>259.3669532147526</v>
      </c>
      <c r="J27" s="4">
        <f t="shared" si="8"/>
        <v>259.3669532147526</v>
      </c>
      <c r="K27" s="4">
        <f t="shared" si="8"/>
        <v>259.3669532147526</v>
      </c>
      <c r="L27" s="4">
        <f t="shared" si="8"/>
        <v>259.3669532147526</v>
      </c>
      <c r="M27" s="5">
        <f t="shared" si="8"/>
        <v>259.3669532147526</v>
      </c>
      <c r="N27" s="7">
        <f t="shared" si="2"/>
        <v>3112.40343857703</v>
      </c>
      <c r="O27" s="28">
        <v>0.05894703482153468</v>
      </c>
    </row>
    <row r="28" spans="1:15" ht="12">
      <c r="A28" s="17" t="s">
        <v>51</v>
      </c>
      <c r="B28" s="3">
        <f t="shared" si="8"/>
        <v>247.07839797171494</v>
      </c>
      <c r="C28" s="4">
        <f t="shared" si="8"/>
        <v>247.07839797171494</v>
      </c>
      <c r="D28" s="4">
        <f t="shared" si="8"/>
        <v>247.07839797171494</v>
      </c>
      <c r="E28" s="4">
        <f t="shared" si="8"/>
        <v>247.07839797171494</v>
      </c>
      <c r="F28" s="4">
        <f t="shared" si="8"/>
        <v>247.07839797171494</v>
      </c>
      <c r="G28" s="4">
        <f t="shared" si="8"/>
        <v>247.07839797171494</v>
      </c>
      <c r="H28" s="4">
        <f t="shared" si="8"/>
        <v>247.07839797171494</v>
      </c>
      <c r="I28" s="4">
        <f t="shared" si="8"/>
        <v>247.07839797171494</v>
      </c>
      <c r="J28" s="4">
        <f t="shared" si="8"/>
        <v>247.07839797171494</v>
      </c>
      <c r="K28" s="4">
        <f t="shared" si="8"/>
        <v>247.07839797171494</v>
      </c>
      <c r="L28" s="4">
        <f t="shared" si="8"/>
        <v>247.07839797171494</v>
      </c>
      <c r="M28" s="5">
        <f t="shared" si="8"/>
        <v>247.07839797171494</v>
      </c>
      <c r="N28" s="7">
        <f t="shared" si="2"/>
        <v>2964.9407756605783</v>
      </c>
      <c r="O28" s="28">
        <v>0.05615418135720794</v>
      </c>
    </row>
    <row r="29" spans="1:15" ht="12">
      <c r="A29" s="17" t="s">
        <v>17</v>
      </c>
      <c r="B29" s="3">
        <f t="shared" si="8"/>
        <v>53.68617042348374</v>
      </c>
      <c r="C29" s="4">
        <f t="shared" si="8"/>
        <v>53.68617042348374</v>
      </c>
      <c r="D29" s="4">
        <f t="shared" si="8"/>
        <v>53.68617042348374</v>
      </c>
      <c r="E29" s="4">
        <f t="shared" si="8"/>
        <v>53.68617042348374</v>
      </c>
      <c r="F29" s="4">
        <f t="shared" si="8"/>
        <v>53.68617042348374</v>
      </c>
      <c r="G29" s="4">
        <f t="shared" si="8"/>
        <v>53.68617042348374</v>
      </c>
      <c r="H29" s="4">
        <f t="shared" si="8"/>
        <v>53.68617042348374</v>
      </c>
      <c r="I29" s="4">
        <f t="shared" si="8"/>
        <v>53.68617042348374</v>
      </c>
      <c r="J29" s="4">
        <f t="shared" si="8"/>
        <v>53.68617042348374</v>
      </c>
      <c r="K29" s="4">
        <f t="shared" si="8"/>
        <v>53.68617042348374</v>
      </c>
      <c r="L29" s="4">
        <f t="shared" si="8"/>
        <v>53.68617042348374</v>
      </c>
      <c r="M29" s="5">
        <f t="shared" si="8"/>
        <v>53.68617042348374</v>
      </c>
      <c r="N29" s="7">
        <f t="shared" si="2"/>
        <v>644.234045081805</v>
      </c>
      <c r="O29" s="28">
        <v>0.012201402368973577</v>
      </c>
    </row>
    <row r="30" spans="1:15" ht="12">
      <c r="A30" s="17" t="s">
        <v>52</v>
      </c>
      <c r="B30" s="3">
        <f t="shared" si="8"/>
        <v>10.109733391435249</v>
      </c>
      <c r="C30" s="4">
        <f t="shared" si="8"/>
        <v>10.109733391435249</v>
      </c>
      <c r="D30" s="4">
        <f t="shared" si="8"/>
        <v>10.109733391435249</v>
      </c>
      <c r="E30" s="4">
        <f t="shared" si="8"/>
        <v>10.109733391435249</v>
      </c>
      <c r="F30" s="4">
        <f t="shared" si="8"/>
        <v>10.109733391435249</v>
      </c>
      <c r="G30" s="4">
        <f t="shared" si="8"/>
        <v>10.109733391435249</v>
      </c>
      <c r="H30" s="4">
        <f t="shared" si="8"/>
        <v>10.109733391435249</v>
      </c>
      <c r="I30" s="4">
        <f t="shared" si="8"/>
        <v>10.109733391435249</v>
      </c>
      <c r="J30" s="4">
        <f t="shared" si="8"/>
        <v>10.109733391435249</v>
      </c>
      <c r="K30" s="4">
        <f t="shared" si="8"/>
        <v>10.109733391435249</v>
      </c>
      <c r="L30" s="4">
        <f t="shared" si="8"/>
        <v>10.109733391435249</v>
      </c>
      <c r="M30" s="5">
        <f t="shared" si="8"/>
        <v>10.109733391435249</v>
      </c>
      <c r="N30" s="7">
        <f t="shared" si="2"/>
        <v>121.31680069722296</v>
      </c>
      <c r="O30" s="28">
        <v>0.0022976666798716476</v>
      </c>
    </row>
    <row r="31" spans="1:15" ht="12">
      <c r="A31" s="17" t="s">
        <v>53</v>
      </c>
      <c r="B31" s="3">
        <f t="shared" si="8"/>
        <v>91.16190627104544</v>
      </c>
      <c r="C31" s="4">
        <f t="shared" si="8"/>
        <v>91.16190627104544</v>
      </c>
      <c r="D31" s="4">
        <f t="shared" si="8"/>
        <v>91.16190627104544</v>
      </c>
      <c r="E31" s="4">
        <f t="shared" si="8"/>
        <v>91.16190627104544</v>
      </c>
      <c r="F31" s="4">
        <f t="shared" si="8"/>
        <v>91.16190627104544</v>
      </c>
      <c r="G31" s="4">
        <f t="shared" si="8"/>
        <v>91.16190627104544</v>
      </c>
      <c r="H31" s="4">
        <f t="shared" si="8"/>
        <v>91.16190627104544</v>
      </c>
      <c r="I31" s="4">
        <f t="shared" si="8"/>
        <v>91.16190627104544</v>
      </c>
      <c r="J31" s="4">
        <f t="shared" si="8"/>
        <v>91.16190627104544</v>
      </c>
      <c r="K31" s="4">
        <f t="shared" si="8"/>
        <v>91.16190627104544</v>
      </c>
      <c r="L31" s="4">
        <f t="shared" si="8"/>
        <v>91.16190627104544</v>
      </c>
      <c r="M31" s="5">
        <f t="shared" si="8"/>
        <v>91.16190627104544</v>
      </c>
      <c r="N31" s="7">
        <f t="shared" si="2"/>
        <v>1093.942875252545</v>
      </c>
      <c r="O31" s="28">
        <v>0.020718615061601237</v>
      </c>
    </row>
    <row r="32" spans="1:15" ht="12">
      <c r="A32" s="17" t="s">
        <v>18</v>
      </c>
      <c r="B32" s="3">
        <f t="shared" si="8"/>
        <v>27.627461078318742</v>
      </c>
      <c r="C32" s="4">
        <f t="shared" si="8"/>
        <v>27.627461078318742</v>
      </c>
      <c r="D32" s="4">
        <f t="shared" si="8"/>
        <v>27.627461078318742</v>
      </c>
      <c r="E32" s="4">
        <f t="shared" si="8"/>
        <v>27.627461078318742</v>
      </c>
      <c r="F32" s="4">
        <f t="shared" si="8"/>
        <v>27.627461078318742</v>
      </c>
      <c r="G32" s="4">
        <f t="shared" si="8"/>
        <v>27.627461078318742</v>
      </c>
      <c r="H32" s="4">
        <f t="shared" si="8"/>
        <v>27.627461078318742</v>
      </c>
      <c r="I32" s="4">
        <f t="shared" si="8"/>
        <v>27.627461078318742</v>
      </c>
      <c r="J32" s="4">
        <f t="shared" si="8"/>
        <v>27.627461078318742</v>
      </c>
      <c r="K32" s="4">
        <f t="shared" si="8"/>
        <v>27.627461078318742</v>
      </c>
      <c r="L32" s="4">
        <f t="shared" si="8"/>
        <v>27.627461078318742</v>
      </c>
      <c r="M32" s="5">
        <f t="shared" si="8"/>
        <v>27.627461078318742</v>
      </c>
      <c r="N32" s="7">
        <f t="shared" si="2"/>
        <v>331.52953293982483</v>
      </c>
      <c r="O32" s="28">
        <v>0.006278968426890623</v>
      </c>
    </row>
    <row r="33" spans="1:15" ht="12">
      <c r="A33" s="17" t="s">
        <v>19</v>
      </c>
      <c r="B33" s="3">
        <f t="shared" si="8"/>
        <v>73.20841421384145</v>
      </c>
      <c r="C33" s="4">
        <f t="shared" si="8"/>
        <v>73.20841421384145</v>
      </c>
      <c r="D33" s="4">
        <f t="shared" si="8"/>
        <v>73.20841421384145</v>
      </c>
      <c r="E33" s="4">
        <f t="shared" si="8"/>
        <v>73.20841421384145</v>
      </c>
      <c r="F33" s="4">
        <f t="shared" si="8"/>
        <v>73.20841421384145</v>
      </c>
      <c r="G33" s="4">
        <f t="shared" si="8"/>
        <v>73.20841421384145</v>
      </c>
      <c r="H33" s="4">
        <f t="shared" si="8"/>
        <v>73.20841421384145</v>
      </c>
      <c r="I33" s="4">
        <f t="shared" si="8"/>
        <v>73.20841421384145</v>
      </c>
      <c r="J33" s="4">
        <f t="shared" si="8"/>
        <v>73.20841421384145</v>
      </c>
      <c r="K33" s="4">
        <f t="shared" si="8"/>
        <v>73.20841421384145</v>
      </c>
      <c r="L33" s="4">
        <f t="shared" si="8"/>
        <v>73.20841421384145</v>
      </c>
      <c r="M33" s="5">
        <f t="shared" si="8"/>
        <v>73.20841421384145</v>
      </c>
      <c r="N33" s="7">
        <f t="shared" si="2"/>
        <v>878.5009705660976</v>
      </c>
      <c r="O33" s="28">
        <v>0.01663827595769124</v>
      </c>
    </row>
    <row r="34" spans="1:15" ht="12">
      <c r="A34" s="17" t="s">
        <v>20</v>
      </c>
      <c r="B34" s="3">
        <f t="shared" si="8"/>
        <v>151.38454224933645</v>
      </c>
      <c r="C34" s="4">
        <f t="shared" si="8"/>
        <v>151.38454224933645</v>
      </c>
      <c r="D34" s="4">
        <f t="shared" si="8"/>
        <v>151.38454224933645</v>
      </c>
      <c r="E34" s="4">
        <f t="shared" si="8"/>
        <v>151.38454224933645</v>
      </c>
      <c r="F34" s="4">
        <f t="shared" si="8"/>
        <v>151.38454224933645</v>
      </c>
      <c r="G34" s="4">
        <f t="shared" si="8"/>
        <v>151.38454224933645</v>
      </c>
      <c r="H34" s="4">
        <f t="shared" si="8"/>
        <v>151.38454224933645</v>
      </c>
      <c r="I34" s="4">
        <f t="shared" si="8"/>
        <v>151.38454224933645</v>
      </c>
      <c r="J34" s="4">
        <f t="shared" si="8"/>
        <v>151.38454224933645</v>
      </c>
      <c r="K34" s="4">
        <f t="shared" si="8"/>
        <v>151.38454224933645</v>
      </c>
      <c r="L34" s="4">
        <f t="shared" si="8"/>
        <v>151.38454224933645</v>
      </c>
      <c r="M34" s="5">
        <f t="shared" si="8"/>
        <v>151.38454224933645</v>
      </c>
      <c r="N34" s="7">
        <f t="shared" si="2"/>
        <v>1816.614506992037</v>
      </c>
      <c r="O34" s="28">
        <v>0.0344055777839401</v>
      </c>
    </row>
    <row r="35" spans="1:15" ht="12">
      <c r="A35" s="17" t="s">
        <v>21</v>
      </c>
      <c r="B35" s="6"/>
      <c r="C35" s="7"/>
      <c r="D35" s="7"/>
      <c r="E35" s="7"/>
      <c r="F35" s="7"/>
      <c r="G35" s="7"/>
      <c r="H35" s="7"/>
      <c r="I35" s="7"/>
      <c r="J35" s="7"/>
      <c r="K35" s="7"/>
      <c r="L35" s="7"/>
      <c r="M35" s="8"/>
      <c r="N35" s="7"/>
      <c r="O35" s="28"/>
    </row>
    <row r="36" spans="1:15" ht="12">
      <c r="A36" s="31" t="s">
        <v>22</v>
      </c>
      <c r="B36" s="3">
        <f aca="true" t="shared" si="9" ref="B36:M37">$O36*B$41</f>
        <v>27.627461078318742</v>
      </c>
      <c r="C36" s="4">
        <f t="shared" si="9"/>
        <v>27.627461078318742</v>
      </c>
      <c r="D36" s="4">
        <f t="shared" si="9"/>
        <v>27.627461078318742</v>
      </c>
      <c r="E36" s="4">
        <f t="shared" si="9"/>
        <v>27.627461078318742</v>
      </c>
      <c r="F36" s="4">
        <f t="shared" si="9"/>
        <v>27.627461078318742</v>
      </c>
      <c r="G36" s="4">
        <f t="shared" si="9"/>
        <v>27.627461078318742</v>
      </c>
      <c r="H36" s="4">
        <f t="shared" si="9"/>
        <v>27.627461078318742</v>
      </c>
      <c r="I36" s="4">
        <f t="shared" si="9"/>
        <v>27.627461078318742</v>
      </c>
      <c r="J36" s="4">
        <f t="shared" si="9"/>
        <v>27.627461078318742</v>
      </c>
      <c r="K36" s="4">
        <f t="shared" si="9"/>
        <v>27.627461078318742</v>
      </c>
      <c r="L36" s="4">
        <f t="shared" si="9"/>
        <v>27.627461078318742</v>
      </c>
      <c r="M36" s="5">
        <f t="shared" si="9"/>
        <v>27.627461078318742</v>
      </c>
      <c r="N36" s="7">
        <f t="shared" si="2"/>
        <v>331.52953293982483</v>
      </c>
      <c r="O36" s="28">
        <v>0.006278968426890623</v>
      </c>
    </row>
    <row r="37" spans="1:15" ht="12">
      <c r="A37" s="31" t="s">
        <v>23</v>
      </c>
      <c r="B37" s="3">
        <f t="shared" si="9"/>
        <v>460.8643980509448</v>
      </c>
      <c r="C37" s="4">
        <f t="shared" si="9"/>
        <v>460.8643980509448</v>
      </c>
      <c r="D37" s="4">
        <f t="shared" si="9"/>
        <v>460.8643980509448</v>
      </c>
      <c r="E37" s="4">
        <f t="shared" si="9"/>
        <v>460.8643980509448</v>
      </c>
      <c r="F37" s="4">
        <f t="shared" si="9"/>
        <v>460.8643980509448</v>
      </c>
      <c r="G37" s="4">
        <f t="shared" si="9"/>
        <v>460.8643980509448</v>
      </c>
      <c r="H37" s="4">
        <f t="shared" si="9"/>
        <v>460.8643980509448</v>
      </c>
      <c r="I37" s="4">
        <f t="shared" si="9"/>
        <v>460.8643980509448</v>
      </c>
      <c r="J37" s="4">
        <f t="shared" si="9"/>
        <v>460.8643980509448</v>
      </c>
      <c r="K37" s="4">
        <f t="shared" si="9"/>
        <v>460.8643980509448</v>
      </c>
      <c r="L37" s="4">
        <f t="shared" si="9"/>
        <v>460.8643980509448</v>
      </c>
      <c r="M37" s="5">
        <f t="shared" si="9"/>
        <v>460.8643980509448</v>
      </c>
      <c r="N37" s="7">
        <f t="shared" si="2"/>
        <v>5530.37277661134</v>
      </c>
      <c r="O37" s="28">
        <v>0.104741908647942</v>
      </c>
    </row>
    <row r="38" spans="1:15" ht="12.75" thickBot="1">
      <c r="A38" s="17" t="s">
        <v>43</v>
      </c>
      <c r="B38" s="9">
        <f>SUM(B36:B37)</f>
        <v>488.49185912926356</v>
      </c>
      <c r="C38" s="10">
        <f aca="true" t="shared" si="10" ref="C38:M38">SUM(C36:C37)</f>
        <v>488.49185912926356</v>
      </c>
      <c r="D38" s="10">
        <f t="shared" si="10"/>
        <v>488.49185912926356</v>
      </c>
      <c r="E38" s="10">
        <f t="shared" si="10"/>
        <v>488.49185912926356</v>
      </c>
      <c r="F38" s="10">
        <f t="shared" si="10"/>
        <v>488.49185912926356</v>
      </c>
      <c r="G38" s="10">
        <f t="shared" si="10"/>
        <v>488.49185912926356</v>
      </c>
      <c r="H38" s="10">
        <f t="shared" si="10"/>
        <v>488.49185912926356</v>
      </c>
      <c r="I38" s="10">
        <f t="shared" si="10"/>
        <v>488.49185912926356</v>
      </c>
      <c r="J38" s="10">
        <f t="shared" si="10"/>
        <v>488.49185912926356</v>
      </c>
      <c r="K38" s="10">
        <f t="shared" si="10"/>
        <v>488.49185912926356</v>
      </c>
      <c r="L38" s="10">
        <f t="shared" si="10"/>
        <v>488.49185912926356</v>
      </c>
      <c r="M38" s="11">
        <f t="shared" si="10"/>
        <v>488.49185912926356</v>
      </c>
      <c r="N38" s="7">
        <f t="shared" si="2"/>
        <v>5861.902309551163</v>
      </c>
      <c r="O38" s="28">
        <f>SUM(O36:O37)</f>
        <v>0.11102087707483263</v>
      </c>
    </row>
    <row r="39" spans="1:15" ht="12">
      <c r="A39" s="21"/>
      <c r="B39" s="32"/>
      <c r="C39" s="32"/>
      <c r="D39" s="32"/>
      <c r="E39" s="32"/>
      <c r="F39" s="32"/>
      <c r="G39" s="32"/>
      <c r="H39" s="32"/>
      <c r="I39" s="32"/>
      <c r="J39" s="32"/>
      <c r="K39" s="32"/>
      <c r="L39" s="32"/>
      <c r="M39" s="32"/>
      <c r="N39" s="13"/>
      <c r="O39" s="21"/>
    </row>
    <row r="40" spans="1:15" ht="12">
      <c r="A40" s="17" t="s">
        <v>40</v>
      </c>
      <c r="B40" s="2">
        <v>5000</v>
      </c>
      <c r="C40" s="2">
        <v>5000</v>
      </c>
      <c r="D40" s="2">
        <v>5000</v>
      </c>
      <c r="E40" s="2">
        <v>5000</v>
      </c>
      <c r="F40" s="2">
        <v>5000</v>
      </c>
      <c r="G40" s="2">
        <v>5000</v>
      </c>
      <c r="H40" s="2">
        <v>5000</v>
      </c>
      <c r="I40" s="2">
        <v>5000</v>
      </c>
      <c r="J40" s="2">
        <v>5000</v>
      </c>
      <c r="K40" s="2">
        <v>5000</v>
      </c>
      <c r="L40" s="2">
        <v>5000</v>
      </c>
      <c r="M40" s="2">
        <v>5000</v>
      </c>
      <c r="N40" s="13">
        <f>SUM(B40:M40)</f>
        <v>60000</v>
      </c>
      <c r="O40" s="21"/>
    </row>
    <row r="41" spans="1:15" ht="12">
      <c r="A41" s="17" t="s">
        <v>41</v>
      </c>
      <c r="B41" s="13">
        <f>B40-B42</f>
        <v>4400</v>
      </c>
      <c r="C41" s="13">
        <f aca="true" t="shared" si="11" ref="C41:M41">C40-C42</f>
        <v>4400</v>
      </c>
      <c r="D41" s="13">
        <f t="shared" si="11"/>
        <v>4400</v>
      </c>
      <c r="E41" s="13">
        <f t="shared" si="11"/>
        <v>4400</v>
      </c>
      <c r="F41" s="13">
        <f t="shared" si="11"/>
        <v>4400</v>
      </c>
      <c r="G41" s="13">
        <f t="shared" si="11"/>
        <v>4400</v>
      </c>
      <c r="H41" s="13">
        <f t="shared" si="11"/>
        <v>4400</v>
      </c>
      <c r="I41" s="13">
        <f t="shared" si="11"/>
        <v>4400</v>
      </c>
      <c r="J41" s="13">
        <f t="shared" si="11"/>
        <v>4400</v>
      </c>
      <c r="K41" s="13">
        <f t="shared" si="11"/>
        <v>4400</v>
      </c>
      <c r="L41" s="13">
        <f t="shared" si="11"/>
        <v>4400</v>
      </c>
      <c r="M41" s="13">
        <f t="shared" si="11"/>
        <v>4400</v>
      </c>
      <c r="N41" s="13">
        <f>N11+N12+N19+N20+N26+N27+N28+N29+N30+N31+N32+N33+N34+N38</f>
        <v>52802.09166897754</v>
      </c>
      <c r="O41" s="33">
        <f>O11+O12+O19+O20+O26+O27+O28+O29+O30+O31+O32+O33+O34+O38</f>
        <v>1.0000396149427564</v>
      </c>
    </row>
    <row r="42" spans="1:15" ht="12">
      <c r="A42" s="29" t="s">
        <v>42</v>
      </c>
      <c r="B42" s="2">
        <v>600</v>
      </c>
      <c r="C42" s="2">
        <v>600</v>
      </c>
      <c r="D42" s="2">
        <v>600</v>
      </c>
      <c r="E42" s="2">
        <v>600</v>
      </c>
      <c r="F42" s="2">
        <v>600</v>
      </c>
      <c r="G42" s="2">
        <v>600</v>
      </c>
      <c r="H42" s="2">
        <v>600</v>
      </c>
      <c r="I42" s="2">
        <v>600</v>
      </c>
      <c r="J42" s="2">
        <v>600</v>
      </c>
      <c r="K42" s="2">
        <v>600</v>
      </c>
      <c r="L42" s="2">
        <v>600</v>
      </c>
      <c r="M42" s="2">
        <v>600</v>
      </c>
      <c r="N42" s="13">
        <f>+N40-N41</f>
        <v>7197.90833102246</v>
      </c>
      <c r="O42" s="21"/>
    </row>
  </sheetData>
  <sheetProtection sheet="1"/>
  <printOptions/>
  <pageMargins left="0.25" right="0.5" top="1" bottom="1" header="0.5" footer="0.5"/>
  <pageSetup fitToHeight="1" fitToWidth="1" horizontalDpi="600" verticalDpi="600" orientation="landscape" scale="62"/>
</worksheet>
</file>

<file path=xl/worksheets/sheet2.xml><?xml version="1.0" encoding="utf-8"?>
<worksheet xmlns="http://schemas.openxmlformats.org/spreadsheetml/2006/main" xmlns:r="http://schemas.openxmlformats.org/officeDocument/2006/relationships">
  <sheetPr>
    <pageSetUpPr fitToPage="1"/>
  </sheetPr>
  <dimension ref="A1:B3"/>
  <sheetViews>
    <sheetView workbookViewId="0" topLeftCell="A1">
      <selection activeCell="B2" sqref="B2"/>
    </sheetView>
  </sheetViews>
  <sheetFormatPr defaultColWidth="8.8515625" defaultRowHeight="12.75"/>
  <cols>
    <col min="1" max="1" width="8.8515625" style="0" customWidth="1"/>
    <col min="2" max="2" width="100.7109375" style="0" customWidth="1"/>
  </cols>
  <sheetData>
    <row r="1" ht="16.5">
      <c r="A1" s="1" t="s">
        <v>54</v>
      </c>
    </row>
    <row r="2" ht="84">
      <c r="B2" s="12" t="s">
        <v>55</v>
      </c>
    </row>
    <row r="3" ht="12">
      <c r="B3" s="34" t="s">
        <v>57</v>
      </c>
    </row>
  </sheetData>
  <sheetProtection/>
  <hyperlinks>
    <hyperlink ref="B3" r:id="rId1" display="http://www.money-zine.com/"/>
  </hyperlinks>
  <printOptions/>
  <pageMargins left="0.75" right="0.75" top="1" bottom="1" header="0.5" footer="0.5"/>
  <pageSetup fitToHeight="1" fitToWidth="1"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Money-Zine.com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Family Budget Worksheet</dc:title>
  <dc:subject>Average Family Budget</dc:subject>
  <dc:creator>Money-Zine.com</dc:creator>
  <cp:keywords>family budget, average family budget, budget, budget worksheet</cp:keywords>
  <dc:description/>
  <cp:lastModifiedBy>Laurel Yan</cp:lastModifiedBy>
  <cp:lastPrinted>2006-06-06T00:49:53Z</cp:lastPrinted>
  <dcterms:created xsi:type="dcterms:W3CDTF">2006-06-05T16:54:21Z</dcterms:created>
  <dcterms:modified xsi:type="dcterms:W3CDTF">2015-02-11T03:56:37Z</dcterms:modified>
  <cp:category>Debt Consolidation</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