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codeName="ThisWorkbook" autoCompressPictures="0"/>
  <bookViews>
    <workbookView xWindow="0" yWindow="0" windowWidth="31320" windowHeight="16980" activeTab="1"/>
  </bookViews>
  <sheets>
    <sheet name="Dashboard" sheetId="2" r:id="rId1"/>
    <sheet name="Data Entry" sheetId="1" r:id="rId2"/>
  </sheets>
  <definedNames>
    <definedName name="Height">'Data Entry'!$I$3</definedName>
    <definedName name="Name">'Data Entry'!$I$2</definedName>
    <definedName name="_xlnm.Print_Titles" localSheetId="1">'Data Entry'!$6:$6</definedName>
    <definedName name="TotalInches">'Data Entry'!$J$4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7" i="1" l="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3"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C1" i="2"/>
</calcChain>
</file>

<file path=xl/sharedStrings.xml><?xml version="1.0" encoding="utf-8"?>
<sst xmlns="http://schemas.openxmlformats.org/spreadsheetml/2006/main" count="19" uniqueCount="18">
  <si>
    <t>Abercrombie, Kim</t>
  </si>
  <si>
    <t>estimated lean body weight</t>
  </si>
  <si>
    <t>fitness tracker</t>
  </si>
  <si>
    <t>date</t>
  </si>
  <si>
    <t>weight (lbs)</t>
  </si>
  <si>
    <t>name</t>
  </si>
  <si>
    <t>height</t>
  </si>
  <si>
    <t>chest</t>
  </si>
  <si>
    <t>waist</t>
  </si>
  <si>
    <t>hips</t>
  </si>
  <si>
    <t>wrist</t>
  </si>
  <si>
    <t>forearm</t>
  </si>
  <si>
    <t>lean body weight</t>
  </si>
  <si>
    <t>body fat weight</t>
  </si>
  <si>
    <t>body fat percentage</t>
  </si>
  <si>
    <t>body mass index (BMI)</t>
  </si>
  <si>
    <t>body size (inches)</t>
  </si>
  <si>
    <t>estimated body weight, fat and mass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</si>
</sst>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theme="3" tint="-0.24994659260841701"/>
      <name val="Calibri"/>
      <family val="2"/>
      <scheme val="minor"/>
    </font>
    <font>
      <sz val="11"/>
      <color theme="0"/>
      <name val="Calibri"/>
      <family val="2"/>
      <scheme val="minor"/>
    </font>
    <font>
      <sz val="11"/>
      <color theme="0" tint="-4.9989318521683403E-2"/>
      <name val="Calibri"/>
      <family val="2"/>
      <scheme val="minor"/>
    </font>
    <font>
      <sz val="18"/>
      <color theme="4"/>
      <name val="Calibri"/>
      <family val="2"/>
      <scheme val="minor"/>
    </font>
    <font>
      <sz val="36"/>
      <color theme="5"/>
      <name val="Calibri"/>
      <family val="2"/>
      <scheme val="major"/>
    </font>
    <font>
      <sz val="10"/>
      <color theme="5"/>
      <name val="Calibri"/>
      <family val="2"/>
      <scheme val="minor"/>
    </font>
    <font>
      <b/>
      <sz val="10"/>
      <color theme="4"/>
      <name val="Calibri"/>
      <family val="2"/>
      <scheme val="minor"/>
    </font>
    <font>
      <sz val="20"/>
      <color theme="5"/>
      <name val="Calibri"/>
      <family val="2"/>
      <scheme val="minor"/>
    </font>
    <font>
      <sz val="10"/>
      <color theme="0"/>
      <name val="Calibri"/>
      <family val="2"/>
      <scheme val="minor"/>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theme="5" tint="0.79998168889431442"/>
      </bottom>
      <diagonal/>
    </border>
  </borders>
  <cellStyleXfs count="6">
    <xf numFmtId="0" fontId="0" fillId="0" borderId="0">
      <alignment vertical="center"/>
    </xf>
    <xf numFmtId="0" fontId="2" fillId="2" borderId="2" applyNumberFormat="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3" fillId="0" borderId="1" applyNumberFormat="0" applyFill="0" applyAlignment="0" applyProtection="0"/>
    <xf numFmtId="0" fontId="6" fillId="0" borderId="0" applyNumberFormat="0" applyFill="0" applyBorder="0" applyProtection="0">
      <alignment wrapText="1"/>
    </xf>
  </cellStyleXfs>
  <cellXfs count="1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4" applyAlignment="1">
      <alignment horizontal="left"/>
    </xf>
    <xf numFmtId="164" fontId="0" fillId="0" borderId="0" xfId="0" applyNumberFormat="1" applyFont="1" applyFill="1" applyBorder="1" applyAlignment="1">
      <alignment horizontal="right" vertical="center" indent="2"/>
    </xf>
    <xf numFmtId="2" fontId="0" fillId="0" borderId="0" xfId="0" applyNumberFormat="1" applyFont="1" applyFill="1" applyBorder="1" applyAlignment="1">
      <alignment horizontal="right" vertical="center" indent="2"/>
    </xf>
    <xf numFmtId="0" fontId="4" fillId="0" borderId="0" xfId="2" applyAlignment="1">
      <alignment vertical="center"/>
    </xf>
    <xf numFmtId="0" fontId="5" fillId="0" borderId="3" xfId="0" applyFont="1" applyBorder="1" applyAlignment="1">
      <alignment horizontal="left" vertical="center"/>
    </xf>
    <xf numFmtId="0" fontId="8" fillId="0" borderId="0" xfId="0" applyFont="1">
      <alignment vertical="center"/>
    </xf>
    <xf numFmtId="0" fontId="4" fillId="0" borderId="0" xfId="2" applyAlignment="1">
      <alignment horizontal="left" vertical="center" indent="1"/>
    </xf>
    <xf numFmtId="0" fontId="6" fillId="0" borderId="0" xfId="0" applyFont="1" applyAlignment="1">
      <alignment horizontal="left" vertical="center" indent="2"/>
    </xf>
    <xf numFmtId="14" fontId="0" fillId="0" borderId="0" xfId="0" applyNumberFormat="1" applyAlignment="1">
      <alignment horizontal="right" vertical="center" indent="2"/>
    </xf>
    <xf numFmtId="0" fontId="7" fillId="0" borderId="0" xfId="3" applyAlignment="1">
      <alignment horizontal="left" vertical="center" indent="3"/>
    </xf>
    <xf numFmtId="0" fontId="6" fillId="0" borderId="0" xfId="5" applyFill="1" applyBorder="1" applyAlignment="1">
      <alignment horizontal="center" wrapText="1"/>
    </xf>
    <xf numFmtId="0" fontId="4" fillId="0" borderId="0" xfId="2" applyAlignment="1">
      <alignment horizontal="left" vertical="center" indent="1"/>
    </xf>
    <xf numFmtId="0" fontId="5" fillId="0" borderId="3" xfId="0" applyFont="1" applyBorder="1">
      <alignment vertical="center"/>
    </xf>
  </cellXfs>
  <cellStyles count="6">
    <cellStyle name="Heading 1" xfId="3" builtinId="16" customBuiltin="1"/>
    <cellStyle name="Heading 2" xfId="4" builtinId="17" customBuiltin="1"/>
    <cellStyle name="Heading 3" xfId="5" builtinId="18" customBuiltin="1"/>
    <cellStyle name="Input" xfId="1" builtinId="20" customBuiltin="1"/>
    <cellStyle name="Normal" xfId="0" builtinId="0" customBuiltin="1"/>
    <cellStyle name="Title" xfId="2" builtinId="15" customBuiltin="1"/>
  </cellStyles>
  <dxfs count="18">
    <dxf>
      <numFmt numFmtId="2" formatCode="0.0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5" formatCode="mm/dd/yyyy"/>
      <alignment horizontal="right" vertical="center" textRotation="0" wrapText="0" indent="2" justifyLastLine="0" shrinkToFit="0" readingOrder="0"/>
    </dxf>
    <dxf>
      <font>
        <strike val="0"/>
        <outline val="0"/>
        <shadow val="0"/>
        <u val="none"/>
        <vertAlign val="baseline"/>
        <sz val="10"/>
        <color theme="1"/>
        <name val="Calibri"/>
        <scheme val="minor"/>
      </font>
    </dxf>
    <dxf>
      <alignment horizontal="center" vertical="bottom" textRotation="0" wrapText="1" indent="0" justifyLastLine="0" shrinkToFit="0" readingOrder="0"/>
    </dxf>
    <dxf>
      <fill>
        <patternFill>
          <bgColor theme="0" tint="-4.9989318521683403E-2"/>
        </patternFill>
      </fill>
      <border>
        <horizontal style="thick">
          <color theme="0"/>
        </horizontal>
      </border>
    </dxf>
    <dxf>
      <fill>
        <patternFill>
          <bgColor theme="0" tint="-4.9989318521683403E-2"/>
        </patternFill>
      </fill>
    </dxf>
    <dxf>
      <font>
        <b/>
        <i val="0"/>
        <color theme="4"/>
      </font>
      <border>
        <bottom style="medium">
          <color theme="4"/>
        </bottom>
        <vertical style="thick">
          <color theme="0"/>
        </vertical>
      </border>
    </dxf>
    <dxf>
      <font>
        <color theme="3" tint="-0.24994659260841701"/>
      </font>
      <border>
        <vertical style="thick">
          <color theme="0"/>
        </vertical>
      </border>
    </dxf>
  </dxfs>
  <tableStyles count="1" defaultTableStyle="TableStyleMedium2" defaultPivotStyle="PivotStyleLight2">
    <tableStyle name="Fitness Tracker" pivot="0" count="4">
      <tableStyleElement type="wholeTable" dxfId="17"/>
      <tableStyleElement type="headerRow" dxfId="16"/>
      <tableStyleElement type="firstRowStripe" dxfId="15"/>
      <tableStyleElement type="first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142496315279463"/>
          <c:y val="0.089717330788197"/>
          <c:w val="0.857503643279396"/>
          <c:h val="0.820565338423606"/>
        </c:manualLayout>
      </c:layout>
      <c:lineChart>
        <c:grouping val="standard"/>
        <c:varyColors val="0"/>
        <c:ser>
          <c:idx val="0"/>
          <c:order val="0"/>
          <c:tx>
            <c:strRef>
              <c:f>'Data Entry'!$C$6</c:f>
              <c:strCache>
                <c:ptCount val="1"/>
                <c:pt idx="0">
                  <c:v>weight (lbs)</c:v>
                </c:pt>
              </c:strCache>
            </c:strRef>
          </c:tx>
          <c:spPr>
            <a:ln w="34925">
              <a:solidFill>
                <a:schemeClr val="accent2"/>
              </a:solidFill>
            </a:ln>
          </c:spPr>
          <c:marker>
            <c:symbol val="none"/>
          </c:marker>
          <c:cat>
            <c:strRef>
              <c:f>'Data Entry'!$B$6:$B$27</c:f>
              <c:strCache>
                <c:ptCount val="22"/>
                <c:pt idx="0">
                  <c:v>date</c:v>
                </c:pt>
                <c:pt idx="1">
                  <c:v>6/9/12</c:v>
                </c:pt>
                <c:pt idx="2">
                  <c:v>6/10/12</c:v>
                </c:pt>
                <c:pt idx="3">
                  <c:v>6/11/12</c:v>
                </c:pt>
                <c:pt idx="4">
                  <c:v>6/12/12</c:v>
                </c:pt>
                <c:pt idx="5">
                  <c:v>6/13/12</c:v>
                </c:pt>
                <c:pt idx="6">
                  <c:v>6/14/12</c:v>
                </c:pt>
                <c:pt idx="7">
                  <c:v>6/15/12</c:v>
                </c:pt>
                <c:pt idx="8">
                  <c:v>6/16/12</c:v>
                </c:pt>
                <c:pt idx="9">
                  <c:v>6/17/12</c:v>
                </c:pt>
                <c:pt idx="10">
                  <c:v>6/18/12</c:v>
                </c:pt>
                <c:pt idx="11">
                  <c:v>6/19/12</c:v>
                </c:pt>
                <c:pt idx="12">
                  <c:v>6/20/12</c:v>
                </c:pt>
                <c:pt idx="13">
                  <c:v>6/21/12</c:v>
                </c:pt>
                <c:pt idx="14">
                  <c:v>6/22/12</c:v>
                </c:pt>
                <c:pt idx="15">
                  <c:v>6/23/12</c:v>
                </c:pt>
                <c:pt idx="16">
                  <c:v>6/24/12</c:v>
                </c:pt>
                <c:pt idx="17">
                  <c:v>6/25/12</c:v>
                </c:pt>
                <c:pt idx="18">
                  <c:v>6/26/12</c:v>
                </c:pt>
                <c:pt idx="19">
                  <c:v>6/27/12</c:v>
                </c:pt>
                <c:pt idx="20">
                  <c:v>6/28/12</c:v>
                </c:pt>
                <c:pt idx="21">
                  <c:v>6/29/12</c:v>
                </c:pt>
              </c:strCache>
            </c:strRef>
          </c:cat>
          <c:val>
            <c:numRef>
              <c:f>'Data Entry'!$C$7:$C$27</c:f>
              <c:numCache>
                <c:formatCode>0.0</c:formatCode>
                <c:ptCount val="21"/>
                <c:pt idx="0">
                  <c:v>140.0</c:v>
                </c:pt>
                <c:pt idx="1">
                  <c:v>140.0</c:v>
                </c:pt>
                <c:pt idx="2">
                  <c:v>139.0</c:v>
                </c:pt>
                <c:pt idx="3">
                  <c:v>139.0</c:v>
                </c:pt>
                <c:pt idx="4">
                  <c:v>139.0</c:v>
                </c:pt>
                <c:pt idx="5">
                  <c:v>138.0</c:v>
                </c:pt>
                <c:pt idx="6">
                  <c:v>137.0</c:v>
                </c:pt>
                <c:pt idx="7">
                  <c:v>136.0</c:v>
                </c:pt>
                <c:pt idx="8">
                  <c:v>135.0</c:v>
                </c:pt>
                <c:pt idx="9">
                  <c:v>135.0</c:v>
                </c:pt>
                <c:pt idx="10">
                  <c:v>134.0</c:v>
                </c:pt>
                <c:pt idx="11">
                  <c:v>133.0</c:v>
                </c:pt>
                <c:pt idx="12">
                  <c:v>132.0</c:v>
                </c:pt>
                <c:pt idx="13">
                  <c:v>130.0</c:v>
                </c:pt>
                <c:pt idx="14">
                  <c:v>130.0</c:v>
                </c:pt>
                <c:pt idx="15">
                  <c:v>129.0</c:v>
                </c:pt>
                <c:pt idx="16">
                  <c:v>129.0</c:v>
                </c:pt>
                <c:pt idx="17">
                  <c:v>129.0</c:v>
                </c:pt>
                <c:pt idx="18">
                  <c:v>129.0</c:v>
                </c:pt>
                <c:pt idx="19">
                  <c:v>129.0</c:v>
                </c:pt>
                <c:pt idx="20">
                  <c:v>129.0</c:v>
                </c:pt>
              </c:numCache>
            </c:numRef>
          </c:val>
          <c:smooth val="0"/>
        </c:ser>
        <c:dLbls>
          <c:showLegendKey val="0"/>
          <c:showVal val="0"/>
          <c:showCatName val="0"/>
          <c:showSerName val="0"/>
          <c:showPercent val="0"/>
          <c:showBubbleSize val="0"/>
        </c:dLbls>
        <c:marker val="1"/>
        <c:smooth val="0"/>
        <c:axId val="2141199384"/>
        <c:axId val="2141202456"/>
      </c:lineChart>
      <c:dateAx>
        <c:axId val="2141199384"/>
        <c:scaling>
          <c:orientation val="minMax"/>
        </c:scaling>
        <c:delete val="1"/>
        <c:axPos val="b"/>
        <c:numFmt formatCode="General" sourceLinked="1"/>
        <c:majorTickMark val="out"/>
        <c:minorTickMark val="none"/>
        <c:tickLblPos val="nextTo"/>
        <c:crossAx val="2141202456"/>
        <c:crosses val="autoZero"/>
        <c:auto val="1"/>
        <c:lblOffset val="100"/>
        <c:baseTimeUnit val="days"/>
        <c:majorUnit val="7.0"/>
        <c:majorTimeUnit val="days"/>
        <c:minorUnit val="1.0"/>
        <c:minorTimeUnit val="days"/>
      </c:dateAx>
      <c:valAx>
        <c:axId val="2141202456"/>
        <c:scaling>
          <c:orientation val="minMax"/>
        </c:scaling>
        <c:delete val="0"/>
        <c:axPos val="l"/>
        <c:majorGridlines>
          <c:spPr>
            <a:ln>
              <a:solidFill>
                <a:schemeClr val="bg1">
                  <a:lumMod val="75000"/>
                </a:schemeClr>
              </a:solidFill>
            </a:ln>
          </c:spPr>
        </c:majorGridlines>
        <c:numFmt formatCode="0.00" sourceLinked="0"/>
        <c:majorTickMark val="out"/>
        <c:minorTickMark val="none"/>
        <c:tickLblPos val="nextTo"/>
        <c:spPr>
          <a:ln>
            <a:solidFill>
              <a:schemeClr val="bg1">
                <a:lumMod val="75000"/>
              </a:schemeClr>
            </a:solidFill>
          </a:ln>
        </c:spPr>
        <c:crossAx val="2141199384"/>
        <c:crosses val="autoZero"/>
        <c:crossBetween val="between"/>
        <c:majorUnit val="10.0"/>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areaChart>
        <c:grouping val="stacked"/>
        <c:varyColors val="0"/>
        <c:ser>
          <c:idx val="0"/>
          <c:order val="0"/>
          <c:tx>
            <c:strRef>
              <c:f>'Data Entry'!$D$6</c:f>
              <c:strCache>
                <c:ptCount val="1"/>
                <c:pt idx="0">
                  <c:v>chest</c:v>
                </c:pt>
              </c:strCache>
            </c:strRef>
          </c:tx>
          <c:spPr>
            <a:solidFill>
              <a:schemeClr val="accent1"/>
            </a:solidFill>
            <a:ln>
              <a:noFill/>
            </a:ln>
          </c:spPr>
          <c:val>
            <c:numRef>
              <c:f>'Data Entry'!$D$6:$D$27</c:f>
              <c:numCache>
                <c:formatCode>0.0</c:formatCode>
                <c:ptCount val="22"/>
                <c:pt idx="0" formatCode="General">
                  <c:v>0.0</c:v>
                </c:pt>
                <c:pt idx="1">
                  <c:v>32.0</c:v>
                </c:pt>
                <c:pt idx="2">
                  <c:v>32.0</c:v>
                </c:pt>
                <c:pt idx="3">
                  <c:v>32.0</c:v>
                </c:pt>
                <c:pt idx="4">
                  <c:v>32.0</c:v>
                </c:pt>
                <c:pt idx="5">
                  <c:v>32.0</c:v>
                </c:pt>
                <c:pt idx="6">
                  <c:v>32.0</c:v>
                </c:pt>
                <c:pt idx="7">
                  <c:v>32.0</c:v>
                </c:pt>
                <c:pt idx="8">
                  <c:v>31.5</c:v>
                </c:pt>
                <c:pt idx="9">
                  <c:v>31.5</c:v>
                </c:pt>
                <c:pt idx="10">
                  <c:v>31.5</c:v>
                </c:pt>
                <c:pt idx="11">
                  <c:v>31.0</c:v>
                </c:pt>
                <c:pt idx="12">
                  <c:v>31.0</c:v>
                </c:pt>
                <c:pt idx="13">
                  <c:v>31.0</c:v>
                </c:pt>
                <c:pt idx="14">
                  <c:v>31.0</c:v>
                </c:pt>
                <c:pt idx="15">
                  <c:v>31.0</c:v>
                </c:pt>
                <c:pt idx="16">
                  <c:v>31.0</c:v>
                </c:pt>
                <c:pt idx="17">
                  <c:v>31.0</c:v>
                </c:pt>
                <c:pt idx="18">
                  <c:v>31.0</c:v>
                </c:pt>
                <c:pt idx="19">
                  <c:v>31.0</c:v>
                </c:pt>
                <c:pt idx="20">
                  <c:v>31.0</c:v>
                </c:pt>
                <c:pt idx="21">
                  <c:v>31.0</c:v>
                </c:pt>
              </c:numCache>
            </c:numRef>
          </c:val>
        </c:ser>
        <c:ser>
          <c:idx val="1"/>
          <c:order val="1"/>
          <c:tx>
            <c:strRef>
              <c:f>'Data Entry'!$E$6</c:f>
              <c:strCache>
                <c:ptCount val="1"/>
                <c:pt idx="0">
                  <c:v>waist</c:v>
                </c:pt>
              </c:strCache>
            </c:strRef>
          </c:tx>
          <c:spPr>
            <a:solidFill>
              <a:schemeClr val="accent5"/>
            </a:solidFill>
            <a:ln>
              <a:noFill/>
            </a:ln>
          </c:spPr>
          <c:val>
            <c:numRef>
              <c:f>'Data Entry'!$E$6:$E$27</c:f>
              <c:numCache>
                <c:formatCode>0.0</c:formatCode>
                <c:ptCount val="22"/>
                <c:pt idx="0" formatCode="General">
                  <c:v>0.0</c:v>
                </c:pt>
                <c:pt idx="1">
                  <c:v>31.0</c:v>
                </c:pt>
                <c:pt idx="2">
                  <c:v>31.0</c:v>
                </c:pt>
                <c:pt idx="3">
                  <c:v>31.0</c:v>
                </c:pt>
                <c:pt idx="4">
                  <c:v>28.0</c:v>
                </c:pt>
                <c:pt idx="5">
                  <c:v>28.0</c:v>
                </c:pt>
                <c:pt idx="6">
                  <c:v>28.0</c:v>
                </c:pt>
                <c:pt idx="7">
                  <c:v>28.0</c:v>
                </c:pt>
                <c:pt idx="8">
                  <c:v>27.5</c:v>
                </c:pt>
                <c:pt idx="9">
                  <c:v>27.25</c:v>
                </c:pt>
                <c:pt idx="10">
                  <c:v>27.0</c:v>
                </c:pt>
                <c:pt idx="11">
                  <c:v>27.0</c:v>
                </c:pt>
                <c:pt idx="12">
                  <c:v>27.0</c:v>
                </c:pt>
                <c:pt idx="13">
                  <c:v>27.0</c:v>
                </c:pt>
                <c:pt idx="14">
                  <c:v>26.0</c:v>
                </c:pt>
                <c:pt idx="15">
                  <c:v>26.0</c:v>
                </c:pt>
                <c:pt idx="16">
                  <c:v>26.0</c:v>
                </c:pt>
                <c:pt idx="17">
                  <c:v>26.0</c:v>
                </c:pt>
                <c:pt idx="18">
                  <c:v>26.0</c:v>
                </c:pt>
                <c:pt idx="19">
                  <c:v>26.0</c:v>
                </c:pt>
                <c:pt idx="20">
                  <c:v>26.0</c:v>
                </c:pt>
                <c:pt idx="21">
                  <c:v>26.0</c:v>
                </c:pt>
              </c:numCache>
            </c:numRef>
          </c:val>
        </c:ser>
        <c:ser>
          <c:idx val="2"/>
          <c:order val="2"/>
          <c:tx>
            <c:strRef>
              <c:f>'Data Entry'!$F$6</c:f>
              <c:strCache>
                <c:ptCount val="1"/>
                <c:pt idx="0">
                  <c:v>hips</c:v>
                </c:pt>
              </c:strCache>
            </c:strRef>
          </c:tx>
          <c:spPr>
            <a:solidFill>
              <a:schemeClr val="accent2"/>
            </a:solidFill>
            <a:ln>
              <a:noFill/>
            </a:ln>
          </c:spPr>
          <c:val>
            <c:numRef>
              <c:f>'Data Entry'!$F$6:$F$27</c:f>
              <c:numCache>
                <c:formatCode>0.0</c:formatCode>
                <c:ptCount val="22"/>
                <c:pt idx="0" formatCode="General">
                  <c:v>0.0</c:v>
                </c:pt>
                <c:pt idx="1">
                  <c:v>40.0</c:v>
                </c:pt>
                <c:pt idx="2">
                  <c:v>39.5</c:v>
                </c:pt>
                <c:pt idx="3">
                  <c:v>39.5</c:v>
                </c:pt>
                <c:pt idx="4">
                  <c:v>39.0</c:v>
                </c:pt>
                <c:pt idx="5">
                  <c:v>39.0</c:v>
                </c:pt>
                <c:pt idx="6">
                  <c:v>39.0</c:v>
                </c:pt>
                <c:pt idx="7">
                  <c:v>38.0</c:v>
                </c:pt>
                <c:pt idx="8">
                  <c:v>38.0</c:v>
                </c:pt>
                <c:pt idx="9">
                  <c:v>37.75</c:v>
                </c:pt>
                <c:pt idx="10">
                  <c:v>37.0</c:v>
                </c:pt>
                <c:pt idx="11">
                  <c:v>37.0</c:v>
                </c:pt>
                <c:pt idx="12">
                  <c:v>37.0</c:v>
                </c:pt>
                <c:pt idx="13">
                  <c:v>36.0</c:v>
                </c:pt>
                <c:pt idx="14">
                  <c:v>36.0</c:v>
                </c:pt>
                <c:pt idx="15">
                  <c:v>36.0</c:v>
                </c:pt>
                <c:pt idx="16">
                  <c:v>35.0</c:v>
                </c:pt>
                <c:pt idx="17">
                  <c:v>35.0</c:v>
                </c:pt>
                <c:pt idx="18">
                  <c:v>35.0</c:v>
                </c:pt>
                <c:pt idx="19">
                  <c:v>35.0</c:v>
                </c:pt>
                <c:pt idx="20">
                  <c:v>35.0</c:v>
                </c:pt>
                <c:pt idx="21">
                  <c:v>35.0</c:v>
                </c:pt>
              </c:numCache>
            </c:numRef>
          </c:val>
        </c:ser>
        <c:ser>
          <c:idx val="3"/>
          <c:order val="3"/>
          <c:tx>
            <c:strRef>
              <c:f>'Data Entry'!$G$6</c:f>
              <c:strCache>
                <c:ptCount val="1"/>
                <c:pt idx="0">
                  <c:v>wrist</c:v>
                </c:pt>
              </c:strCache>
            </c:strRef>
          </c:tx>
          <c:spPr>
            <a:solidFill>
              <a:schemeClr val="accent4"/>
            </a:solidFill>
            <a:ln>
              <a:noFill/>
            </a:ln>
          </c:spPr>
          <c:val>
            <c:numRef>
              <c:f>'Data Entry'!$G$6:$G$27</c:f>
              <c:numCache>
                <c:formatCode>0.0</c:formatCode>
                <c:ptCount val="22"/>
                <c:pt idx="0" formatCode="General">
                  <c:v>0.0</c:v>
                </c:pt>
                <c:pt idx="1">
                  <c:v>6.8</c:v>
                </c:pt>
                <c:pt idx="2">
                  <c:v>6.7</c:v>
                </c:pt>
                <c:pt idx="3">
                  <c:v>6.7</c:v>
                </c:pt>
                <c:pt idx="4">
                  <c:v>6.3</c:v>
                </c:pt>
                <c:pt idx="5">
                  <c:v>6.3</c:v>
                </c:pt>
                <c:pt idx="6">
                  <c:v>6.3</c:v>
                </c:pt>
                <c:pt idx="7">
                  <c:v>6.3</c:v>
                </c:pt>
                <c:pt idx="8">
                  <c:v>6.3</c:v>
                </c:pt>
                <c:pt idx="9">
                  <c:v>6.3</c:v>
                </c:pt>
                <c:pt idx="10">
                  <c:v>6.3</c:v>
                </c:pt>
                <c:pt idx="11">
                  <c:v>6.3</c:v>
                </c:pt>
                <c:pt idx="12">
                  <c:v>6.2</c:v>
                </c:pt>
                <c:pt idx="13">
                  <c:v>6.2</c:v>
                </c:pt>
                <c:pt idx="14">
                  <c:v>6.2</c:v>
                </c:pt>
                <c:pt idx="15">
                  <c:v>6.2</c:v>
                </c:pt>
                <c:pt idx="16">
                  <c:v>6.0</c:v>
                </c:pt>
                <c:pt idx="17">
                  <c:v>6.0</c:v>
                </c:pt>
                <c:pt idx="18">
                  <c:v>6.0</c:v>
                </c:pt>
                <c:pt idx="19">
                  <c:v>6.0</c:v>
                </c:pt>
                <c:pt idx="20">
                  <c:v>6.0</c:v>
                </c:pt>
                <c:pt idx="21">
                  <c:v>6.0</c:v>
                </c:pt>
              </c:numCache>
            </c:numRef>
          </c:val>
        </c:ser>
        <c:ser>
          <c:idx val="4"/>
          <c:order val="4"/>
          <c:tx>
            <c:strRef>
              <c:f>'Data Entry'!$H$6</c:f>
              <c:strCache>
                <c:ptCount val="1"/>
                <c:pt idx="0">
                  <c:v>forearm</c:v>
                </c:pt>
              </c:strCache>
            </c:strRef>
          </c:tx>
          <c:spPr>
            <a:solidFill>
              <a:schemeClr val="accent3"/>
            </a:solidFill>
            <a:ln>
              <a:noFill/>
            </a:ln>
          </c:spPr>
          <c:val>
            <c:numRef>
              <c:f>'Data Entry'!$H$6:$H$27</c:f>
              <c:numCache>
                <c:formatCode>0.0</c:formatCode>
                <c:ptCount val="22"/>
                <c:pt idx="0" formatCode="General">
                  <c:v>0.0</c:v>
                </c:pt>
                <c:pt idx="1">
                  <c:v>11.5</c:v>
                </c:pt>
                <c:pt idx="2">
                  <c:v>11.5</c:v>
                </c:pt>
                <c:pt idx="3">
                  <c:v>11.5</c:v>
                </c:pt>
                <c:pt idx="4">
                  <c:v>11.0</c:v>
                </c:pt>
                <c:pt idx="5">
                  <c:v>11.0</c:v>
                </c:pt>
                <c:pt idx="6">
                  <c:v>11.0</c:v>
                </c:pt>
                <c:pt idx="7">
                  <c:v>11.0</c:v>
                </c:pt>
                <c:pt idx="8">
                  <c:v>11.0</c:v>
                </c:pt>
                <c:pt idx="9">
                  <c:v>10.5</c:v>
                </c:pt>
                <c:pt idx="10">
                  <c:v>10.5</c:v>
                </c:pt>
                <c:pt idx="11">
                  <c:v>10.0</c:v>
                </c:pt>
                <c:pt idx="12">
                  <c:v>10.0</c:v>
                </c:pt>
                <c:pt idx="13">
                  <c:v>10.0</c:v>
                </c:pt>
                <c:pt idx="14">
                  <c:v>10.0</c:v>
                </c:pt>
                <c:pt idx="15">
                  <c:v>10.0</c:v>
                </c:pt>
                <c:pt idx="16">
                  <c:v>9.5</c:v>
                </c:pt>
                <c:pt idx="17">
                  <c:v>9.5</c:v>
                </c:pt>
                <c:pt idx="18">
                  <c:v>9.5</c:v>
                </c:pt>
                <c:pt idx="19">
                  <c:v>9.5</c:v>
                </c:pt>
                <c:pt idx="20">
                  <c:v>9.5</c:v>
                </c:pt>
                <c:pt idx="21">
                  <c:v>9.5</c:v>
                </c:pt>
              </c:numCache>
            </c:numRef>
          </c:val>
        </c:ser>
        <c:dLbls>
          <c:showLegendKey val="0"/>
          <c:showVal val="0"/>
          <c:showCatName val="0"/>
          <c:showSerName val="0"/>
          <c:showPercent val="0"/>
          <c:showBubbleSize val="0"/>
        </c:dLbls>
        <c:axId val="-2086967656"/>
        <c:axId val="-2087190120"/>
      </c:areaChart>
      <c:catAx>
        <c:axId val="-2086967656"/>
        <c:scaling>
          <c:orientation val="minMax"/>
        </c:scaling>
        <c:delete val="1"/>
        <c:axPos val="b"/>
        <c:majorTickMark val="out"/>
        <c:minorTickMark val="none"/>
        <c:tickLblPos val="nextTo"/>
        <c:crossAx val="-2087190120"/>
        <c:crosses val="autoZero"/>
        <c:auto val="1"/>
        <c:lblAlgn val="ctr"/>
        <c:lblOffset val="100"/>
        <c:noMultiLvlLbl val="0"/>
      </c:catAx>
      <c:valAx>
        <c:axId val="-2087190120"/>
        <c:scaling>
          <c:orientation val="minMax"/>
        </c:scaling>
        <c:delete val="0"/>
        <c:axPos val="l"/>
        <c:majorGridlines/>
        <c:numFmt formatCode="#,##0.00" sourceLinked="0"/>
        <c:majorTickMark val="out"/>
        <c:minorTickMark val="none"/>
        <c:tickLblPos val="nextTo"/>
        <c:crossAx val="-2086967656"/>
        <c:crosses val="autoZero"/>
        <c:crossBetween val="midCat"/>
      </c:valAx>
      <c:spPr>
        <a:solidFill>
          <a:schemeClr val="bg1">
            <a:lumMod val="95000"/>
          </a:schemeClr>
        </a:solidFill>
        <a:ln>
          <a:solidFill>
            <a:schemeClr val="bg1">
              <a:lumMod val="75000"/>
            </a:schemeClr>
          </a:solidFill>
        </a:ln>
      </c:spPr>
    </c:plotArea>
    <c:legend>
      <c:legendPos val="r"/>
      <c:overlay val="0"/>
    </c:legend>
    <c:plotVisOnly val="1"/>
    <c:dispBlanksAs val="zero"/>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lineChart>
        <c:grouping val="standard"/>
        <c:varyColors val="0"/>
        <c:ser>
          <c:idx val="0"/>
          <c:order val="0"/>
          <c:tx>
            <c:strRef>
              <c:f>'Data Entry'!$I$6</c:f>
              <c:strCache>
                <c:ptCount val="1"/>
                <c:pt idx="0">
                  <c:v>lean body weight</c:v>
                </c:pt>
              </c:strCache>
            </c:strRef>
          </c:tx>
          <c:spPr>
            <a:ln w="34925"/>
          </c:spPr>
          <c:marker>
            <c:symbol val="none"/>
          </c:marker>
          <c:val>
            <c:numRef>
              <c:f>'Data Entry'!$I$7:$I$27</c:f>
              <c:numCache>
                <c:formatCode>0.00</c:formatCode>
                <c:ptCount val="21"/>
                <c:pt idx="0">
                  <c:v>103.7966050955414</c:v>
                </c:pt>
                <c:pt idx="1">
                  <c:v>103.8892579617834</c:v>
                </c:pt>
                <c:pt idx="2">
                  <c:v>103.1572579617834</c:v>
                </c:pt>
                <c:pt idx="3">
                  <c:v>103.4083694267516</c:v>
                </c:pt>
                <c:pt idx="4">
                  <c:v>103.4083694267516</c:v>
                </c:pt>
                <c:pt idx="5">
                  <c:v>102.6763694267516</c:v>
                </c:pt>
                <c:pt idx="6">
                  <c:v>102.1933694267516</c:v>
                </c:pt>
                <c:pt idx="7">
                  <c:v>101.5398694267516</c:v>
                </c:pt>
                <c:pt idx="8">
                  <c:v>100.6923694267516</c:v>
                </c:pt>
                <c:pt idx="9">
                  <c:v>100.9183694267516</c:v>
                </c:pt>
                <c:pt idx="10">
                  <c:v>99.96936942675158</c:v>
                </c:pt>
                <c:pt idx="11">
                  <c:v>99.20552229299362</c:v>
                </c:pt>
                <c:pt idx="12">
                  <c:v>98.72252229299362</c:v>
                </c:pt>
                <c:pt idx="13">
                  <c:v>97.41552229299363</c:v>
                </c:pt>
                <c:pt idx="14">
                  <c:v>97.41552229299363</c:v>
                </c:pt>
                <c:pt idx="15">
                  <c:v>96.65182802547771</c:v>
                </c:pt>
                <c:pt idx="16">
                  <c:v>96.65182802547771</c:v>
                </c:pt>
                <c:pt idx="17">
                  <c:v>96.65182802547771</c:v>
                </c:pt>
                <c:pt idx="18">
                  <c:v>96.65182802547771</c:v>
                </c:pt>
                <c:pt idx="19">
                  <c:v>96.65182802547771</c:v>
                </c:pt>
                <c:pt idx="20">
                  <c:v>96.65182802547771</c:v>
                </c:pt>
              </c:numCache>
            </c:numRef>
          </c:val>
          <c:smooth val="0"/>
        </c:ser>
        <c:dLbls>
          <c:showLegendKey val="0"/>
          <c:showVal val="0"/>
          <c:showCatName val="0"/>
          <c:showSerName val="0"/>
          <c:showPercent val="0"/>
          <c:showBubbleSize val="0"/>
        </c:dLbls>
        <c:marker val="1"/>
        <c:smooth val="0"/>
        <c:axId val="-2087429064"/>
        <c:axId val="-2086984680"/>
      </c:lineChart>
      <c:catAx>
        <c:axId val="-2087429064"/>
        <c:scaling>
          <c:orientation val="minMax"/>
        </c:scaling>
        <c:delete val="1"/>
        <c:axPos val="b"/>
        <c:majorTickMark val="out"/>
        <c:minorTickMark val="none"/>
        <c:tickLblPos val="nextTo"/>
        <c:crossAx val="-2086984680"/>
        <c:crosses val="autoZero"/>
        <c:auto val="1"/>
        <c:lblAlgn val="ctr"/>
        <c:lblOffset val="100"/>
        <c:noMultiLvlLbl val="0"/>
      </c:catAx>
      <c:valAx>
        <c:axId val="-2086984680"/>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2087429064"/>
        <c:crosses val="autoZero"/>
        <c:crossBetween val="between"/>
        <c:majorUnit val="2.0"/>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'Data Entry'!$J$6</c:f>
              <c:strCache>
                <c:ptCount val="1"/>
                <c:pt idx="0">
                  <c:v>body fat weight</c:v>
                </c:pt>
              </c:strCache>
            </c:strRef>
          </c:tx>
          <c:spPr>
            <a:ln w="34925">
              <a:solidFill>
                <a:schemeClr val="accent2"/>
              </a:solidFill>
            </a:ln>
          </c:spPr>
          <c:marker>
            <c:symbol val="none"/>
          </c:marker>
          <c:val>
            <c:numRef>
              <c:f>'Data Entry'!$J$7:$J$27</c:f>
              <c:numCache>
                <c:formatCode>0.00</c:formatCode>
                <c:ptCount val="21"/>
                <c:pt idx="0">
                  <c:v>36.20339490445862</c:v>
                </c:pt>
                <c:pt idx="1">
                  <c:v>36.11074203821656</c:v>
                </c:pt>
                <c:pt idx="2">
                  <c:v>35.84274203821656</c:v>
                </c:pt>
                <c:pt idx="3">
                  <c:v>35.59163057324841</c:v>
                </c:pt>
                <c:pt idx="4">
                  <c:v>35.59163057324841</c:v>
                </c:pt>
                <c:pt idx="5">
                  <c:v>35.32363057324842</c:v>
                </c:pt>
                <c:pt idx="6">
                  <c:v>34.80663057324843</c:v>
                </c:pt>
                <c:pt idx="7">
                  <c:v>34.46013057324842</c:v>
                </c:pt>
                <c:pt idx="8">
                  <c:v>34.30763057324842</c:v>
                </c:pt>
                <c:pt idx="9">
                  <c:v>34.08163057324842</c:v>
                </c:pt>
                <c:pt idx="10">
                  <c:v>34.03063057324842</c:v>
                </c:pt>
                <c:pt idx="11">
                  <c:v>33.79447770700638</c:v>
                </c:pt>
                <c:pt idx="12">
                  <c:v>33.27747770700638</c:v>
                </c:pt>
                <c:pt idx="13">
                  <c:v>32.58447770700637</c:v>
                </c:pt>
                <c:pt idx="14">
                  <c:v>32.58447770700637</c:v>
                </c:pt>
                <c:pt idx="15">
                  <c:v>32.34817197452229</c:v>
                </c:pt>
                <c:pt idx="16">
                  <c:v>32.34817197452229</c:v>
                </c:pt>
                <c:pt idx="17">
                  <c:v>32.34817197452229</c:v>
                </c:pt>
                <c:pt idx="18">
                  <c:v>32.34817197452229</c:v>
                </c:pt>
                <c:pt idx="19">
                  <c:v>32.34817197452229</c:v>
                </c:pt>
                <c:pt idx="20">
                  <c:v>32.34817197452229</c:v>
                </c:pt>
              </c:numCache>
            </c:numRef>
          </c:val>
          <c:smooth val="0"/>
        </c:ser>
        <c:ser>
          <c:idx val="1"/>
          <c:order val="1"/>
          <c:tx>
            <c:strRef>
              <c:f>'Data Entry'!$K$6</c:f>
              <c:strCache>
                <c:ptCount val="1"/>
                <c:pt idx="0">
                  <c:v>body fat percentage</c:v>
                </c:pt>
              </c:strCache>
            </c:strRef>
          </c:tx>
          <c:spPr>
            <a:ln w="34925">
              <a:solidFill>
                <a:schemeClr val="accent5"/>
              </a:solidFill>
            </a:ln>
          </c:spPr>
          <c:marker>
            <c:symbol val="none"/>
          </c:marker>
          <c:val>
            <c:numRef>
              <c:f>'Data Entry'!$K$7:$K$27</c:f>
              <c:numCache>
                <c:formatCode>0.00</c:formatCode>
                <c:ptCount val="21"/>
                <c:pt idx="0">
                  <c:v>25.85956778889901</c:v>
                </c:pt>
                <c:pt idx="1">
                  <c:v>25.79338717015468</c:v>
                </c:pt>
                <c:pt idx="2">
                  <c:v>25.78614535123493</c:v>
                </c:pt>
                <c:pt idx="3">
                  <c:v>25.60548962104202</c:v>
                </c:pt>
                <c:pt idx="4">
                  <c:v>25.60548962104202</c:v>
                </c:pt>
                <c:pt idx="5">
                  <c:v>25.59683374873074</c:v>
                </c:pt>
                <c:pt idx="6">
                  <c:v>25.4062996885025</c:v>
                </c:pt>
                <c:pt idx="7">
                  <c:v>25.33833130385913</c:v>
                </c:pt>
                <c:pt idx="8">
                  <c:v>25.41305968388772</c:v>
                </c:pt>
                <c:pt idx="9">
                  <c:v>25.24565227648031</c:v>
                </c:pt>
                <c:pt idx="10">
                  <c:v>25.39599296511076</c:v>
                </c:pt>
                <c:pt idx="11">
                  <c:v>25.40938173459126</c:v>
                </c:pt>
                <c:pt idx="12">
                  <c:v>25.21021038409575</c:v>
                </c:pt>
                <c:pt idx="13">
                  <c:v>25.06498285154336</c:v>
                </c:pt>
                <c:pt idx="14">
                  <c:v>25.06498285154336</c:v>
                </c:pt>
                <c:pt idx="15">
                  <c:v>25.07610230583123</c:v>
                </c:pt>
                <c:pt idx="16">
                  <c:v>25.07610230583123</c:v>
                </c:pt>
                <c:pt idx="17">
                  <c:v>25.07610230583123</c:v>
                </c:pt>
                <c:pt idx="18">
                  <c:v>25.07610230583123</c:v>
                </c:pt>
                <c:pt idx="19">
                  <c:v>25.07610230583123</c:v>
                </c:pt>
                <c:pt idx="20">
                  <c:v>25.07610230583123</c:v>
                </c:pt>
              </c:numCache>
            </c:numRef>
          </c:val>
          <c:smooth val="0"/>
        </c:ser>
        <c:ser>
          <c:idx val="2"/>
          <c:order val="2"/>
          <c:tx>
            <c:strRef>
              <c:f>'Data Entry'!$L$6</c:f>
              <c:strCache>
                <c:ptCount val="1"/>
                <c:pt idx="0">
                  <c:v>body mass index (BMI)</c:v>
                </c:pt>
              </c:strCache>
            </c:strRef>
          </c:tx>
          <c:spPr>
            <a:ln w="34925">
              <a:solidFill>
                <a:schemeClr val="accent3"/>
              </a:solidFill>
            </a:ln>
          </c:spPr>
          <c:marker>
            <c:symbol val="none"/>
          </c:marker>
          <c:val>
            <c:numRef>
              <c:f>'Data Entry'!$L$7:$L$27</c:f>
              <c:numCache>
                <c:formatCode>0.00</c:formatCode>
                <c:ptCount val="21"/>
                <c:pt idx="0">
                  <c:v>20.08571428571429</c:v>
                </c:pt>
                <c:pt idx="1">
                  <c:v>20.08571428571429</c:v>
                </c:pt>
                <c:pt idx="2">
                  <c:v>19.94224489795918</c:v>
                </c:pt>
                <c:pt idx="3">
                  <c:v>19.94224489795918</c:v>
                </c:pt>
                <c:pt idx="4">
                  <c:v>19.94224489795918</c:v>
                </c:pt>
                <c:pt idx="5">
                  <c:v>19.79877551020408</c:v>
                </c:pt>
                <c:pt idx="6">
                  <c:v>19.65530612244898</c:v>
                </c:pt>
                <c:pt idx="7">
                  <c:v>19.51183673469388</c:v>
                </c:pt>
                <c:pt idx="8">
                  <c:v>19.36836734693878</c:v>
                </c:pt>
                <c:pt idx="9">
                  <c:v>19.36836734693878</c:v>
                </c:pt>
                <c:pt idx="10">
                  <c:v>19.22489795918368</c:v>
                </c:pt>
                <c:pt idx="11">
                  <c:v>19.08142857142857</c:v>
                </c:pt>
                <c:pt idx="12">
                  <c:v>18.93795918367347</c:v>
                </c:pt>
                <c:pt idx="13">
                  <c:v>18.65102040816327</c:v>
                </c:pt>
                <c:pt idx="14">
                  <c:v>18.65102040816327</c:v>
                </c:pt>
                <c:pt idx="15">
                  <c:v>18.50755102040816</c:v>
                </c:pt>
                <c:pt idx="16">
                  <c:v>18.50755102040816</c:v>
                </c:pt>
                <c:pt idx="17">
                  <c:v>18.50755102040816</c:v>
                </c:pt>
                <c:pt idx="18">
                  <c:v>18.50755102040816</c:v>
                </c:pt>
                <c:pt idx="19">
                  <c:v>18.50755102040816</c:v>
                </c:pt>
                <c:pt idx="20">
                  <c:v>18.50755102040816</c:v>
                </c:pt>
              </c:numCache>
            </c:numRef>
          </c:val>
          <c:smooth val="0"/>
        </c:ser>
        <c:dLbls>
          <c:showLegendKey val="0"/>
          <c:showVal val="0"/>
          <c:showCatName val="0"/>
          <c:showSerName val="0"/>
          <c:showPercent val="0"/>
          <c:showBubbleSize val="0"/>
        </c:dLbls>
        <c:marker val="1"/>
        <c:smooth val="0"/>
        <c:axId val="-2087138216"/>
        <c:axId val="2141386152"/>
      </c:lineChart>
      <c:catAx>
        <c:axId val="-2087138216"/>
        <c:scaling>
          <c:orientation val="minMax"/>
        </c:scaling>
        <c:delete val="1"/>
        <c:axPos val="b"/>
        <c:majorTickMark val="out"/>
        <c:minorTickMark val="none"/>
        <c:tickLblPos val="nextTo"/>
        <c:crossAx val="2141386152"/>
        <c:crosses val="autoZero"/>
        <c:auto val="1"/>
        <c:lblAlgn val="ctr"/>
        <c:lblOffset val="100"/>
        <c:noMultiLvlLbl val="0"/>
      </c:catAx>
      <c:valAx>
        <c:axId val="2141386152"/>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2087138216"/>
        <c:crosses val="autoZero"/>
        <c:crossBetween val="between"/>
        <c:majorUnit val="10.0"/>
        <c:minorUnit val="1.0"/>
      </c:valAx>
      <c:spPr>
        <a:noFill/>
        <a:ln>
          <a:noFill/>
        </a:ln>
      </c:spPr>
    </c:plotArea>
    <c:legend>
      <c:legendPos val="t"/>
      <c:overlay val="0"/>
      <c:txPr>
        <a:bodyPr/>
        <a:lstStyle/>
        <a:p>
          <a:pPr rtl="0">
            <a:defRPr sz="1000"/>
          </a:pPr>
          <a:endParaRPr lang="en-US"/>
        </a:p>
      </c:txPr>
    </c:legend>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B$2" max="100" min="1" page="10" val="69"/>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hyperlink" Target="#'Data Entry'!A1"/><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161925</xdr:rowOff>
    </xdr:from>
    <xdr:to>
      <xdr:col>8</xdr:col>
      <xdr:colOff>114297</xdr:colOff>
      <xdr:row>11</xdr:row>
      <xdr:rowOff>38100</xdr:rowOff>
    </xdr:to>
    <xdr:graphicFrame macro="">
      <xdr:nvGraphicFramePr>
        <xdr:cNvPr id="6" name="Weight" descr="Weight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312736</xdr:colOff>
      <xdr:row>2</xdr:row>
      <xdr:rowOff>161925</xdr:rowOff>
    </xdr:from>
    <xdr:to>
      <xdr:col>16</xdr:col>
      <xdr:colOff>38100</xdr:colOff>
      <xdr:row>11</xdr:row>
      <xdr:rowOff>38100</xdr:rowOff>
    </xdr:to>
    <xdr:graphicFrame macro="">
      <xdr:nvGraphicFramePr>
        <xdr:cNvPr id="7" name="BodySize" descr="Body size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12</xdr:row>
      <xdr:rowOff>152400</xdr:rowOff>
    </xdr:from>
    <xdr:to>
      <xdr:col>16</xdr:col>
      <xdr:colOff>108584</xdr:colOff>
      <xdr:row>27</xdr:row>
      <xdr:rowOff>66675</xdr:rowOff>
    </xdr:to>
    <xdr:graphicFrame macro="">
      <xdr:nvGraphicFramePr>
        <xdr:cNvPr id="8" name="EstLeanBodyWeight" descr="Estimated lean body wieght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57148</xdr:colOff>
      <xdr:row>28</xdr:row>
      <xdr:rowOff>85725</xdr:rowOff>
    </xdr:from>
    <xdr:to>
      <xdr:col>16</xdr:col>
      <xdr:colOff>82675</xdr:colOff>
      <xdr:row>43</xdr:row>
      <xdr:rowOff>0</xdr:rowOff>
    </xdr:to>
    <xdr:graphicFrame macro="">
      <xdr:nvGraphicFramePr>
        <xdr:cNvPr id="9" name="WeightFatBMI" descr="Body weight, fat and mass index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238124</xdr:colOff>
      <xdr:row>0</xdr:row>
      <xdr:rowOff>100011</xdr:rowOff>
    </xdr:from>
    <xdr:to>
      <xdr:col>16</xdr:col>
      <xdr:colOff>8381</xdr:colOff>
      <xdr:row>0</xdr:row>
      <xdr:rowOff>374331</xdr:rowOff>
    </xdr:to>
    <xdr:sp macro="" textlink="">
      <xdr:nvSpPr>
        <xdr:cNvPr id="10" name="Data Entry" descr="Click to view Data Entry sheet." title="Data Entry Navigation Button">
          <a:hlinkClick xmlns:r="http://schemas.openxmlformats.org/officeDocument/2006/relationships" r:id="rId5" tooltip="Click to view Data Entry sheet."/>
        </xdr:cNvPr>
        <xdr:cNvSpPr/>
      </xdr:nvSpPr>
      <xdr:spPr>
        <a:xfrm>
          <a:off x="6048374" y="100011"/>
          <a:ext cx="1170432" cy="274320"/>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a:t>data entry &gt;&gt;</a:t>
          </a:r>
        </a:p>
      </xdr:txBody>
    </xdr:sp>
    <xdr:clientData fPrintsWithSheet="0"/>
  </xdr:twoCellAnchor>
  <xdr:twoCellAnchor editAs="oneCell">
    <xdr:from>
      <xdr:col>1</xdr:col>
      <xdr:colOff>19050</xdr:colOff>
      <xdr:row>0</xdr:row>
      <xdr:rowOff>228600</xdr:rowOff>
    </xdr:from>
    <xdr:to>
      <xdr:col>2</xdr:col>
      <xdr:colOff>95250</xdr:colOff>
      <xdr:row>0</xdr:row>
      <xdr:rowOff>838200</xdr:rowOff>
    </xdr:to>
    <xdr:grpSp>
      <xdr:nvGrpSpPr>
        <xdr:cNvPr id="3075" name="Fitness Icon" descr="Icon with person running." title="Header Artwork"/>
        <xdr:cNvGrpSpPr>
          <a:grpSpLocks noChangeAspect="1"/>
        </xdr:cNvGrpSpPr>
      </xdr:nvGrpSpPr>
      <xdr:grpSpPr bwMode="auto">
        <a:xfrm>
          <a:off x="257175" y="228600"/>
          <a:ext cx="752475" cy="609600"/>
          <a:chOff x="22" y="26"/>
          <a:chExt cx="79" cy="64"/>
        </a:xfrm>
      </xdr:grpSpPr>
      <xdr:sp macro="" textlink="">
        <xdr:nvSpPr>
          <xdr:cNvPr id="3077" name="Freeform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3078" name="Freeform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3079" name="Freeform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3080" name="Freeform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3081" name="Freeform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3082" name="Freeform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698500</xdr:colOff>
          <xdr:row>2</xdr:row>
          <xdr:rowOff>63500</xdr:rowOff>
        </xdr:from>
        <xdr:to>
          <xdr:col>8</xdr:col>
          <xdr:colOff>800100</xdr:colOff>
          <xdr:row>2</xdr:row>
          <xdr:rowOff>228600</xdr:rowOff>
        </xdr:to>
        <xdr:sp macro="" textlink="">
          <xdr:nvSpPr>
            <xdr:cNvPr id="1025" name="Spinner Button"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10</xdr:col>
      <xdr:colOff>638175</xdr:colOff>
      <xdr:row>0</xdr:row>
      <xdr:rowOff>104774</xdr:rowOff>
    </xdr:from>
    <xdr:to>
      <xdr:col>12</xdr:col>
      <xdr:colOff>8382</xdr:colOff>
      <xdr:row>1</xdr:row>
      <xdr:rowOff>123825</xdr:rowOff>
    </xdr:to>
    <xdr:sp macro="" textlink="">
      <xdr:nvSpPr>
        <xdr:cNvPr id="8" name="Dashboard" descr="Click to view Dashboard sheet." title="Dashboard Navigation Button">
          <a:hlinkClick xmlns:r="http://schemas.openxmlformats.org/officeDocument/2006/relationships" r:id="rId1" tooltip="Click to view Dashboard sheet."/>
        </xdr:cNvPr>
        <xdr:cNvSpPr/>
      </xdr:nvSpPr>
      <xdr:spPr>
        <a:xfrm>
          <a:off x="7200900" y="104774"/>
          <a:ext cx="1170432" cy="276226"/>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050"/>
            <a:t>&lt;&lt; dashboard</a:t>
          </a:r>
        </a:p>
      </xdr:txBody>
    </xdr:sp>
    <xdr:clientData fPrintsWithSheet="0"/>
  </xdr:twoCellAnchor>
  <xdr:twoCellAnchor editAs="oneCell">
    <xdr:from>
      <xdr:col>1</xdr:col>
      <xdr:colOff>19050</xdr:colOff>
      <xdr:row>0</xdr:row>
      <xdr:rowOff>228600</xdr:rowOff>
    </xdr:from>
    <xdr:to>
      <xdr:col>1</xdr:col>
      <xdr:colOff>771525</xdr:colOff>
      <xdr:row>3</xdr:row>
      <xdr:rowOff>66675</xdr:rowOff>
    </xdr:to>
    <xdr:grpSp>
      <xdr:nvGrpSpPr>
        <xdr:cNvPr id="15" name="Fitness Icon" descr="Icon with person running." title="Header Artwork"/>
        <xdr:cNvGrpSpPr>
          <a:grpSpLocks noChangeAspect="1"/>
        </xdr:cNvGrpSpPr>
      </xdr:nvGrpSpPr>
      <xdr:grpSpPr bwMode="auto">
        <a:xfrm>
          <a:off x="285750" y="228600"/>
          <a:ext cx="752475" cy="600075"/>
          <a:chOff x="22" y="26"/>
          <a:chExt cx="79" cy="64"/>
        </a:xfrm>
      </xdr:grpSpPr>
      <xdr:sp macro="" textlink="">
        <xdr:nvSpPr>
          <xdr:cNvPr id="18" name="Freeform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19" name="Freeform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20" name="Freeform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21" name="Freeform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22" name="Freeform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23" name="Freeform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twoCellAnchor>
    <xdr:from>
      <xdr:col>8</xdr:col>
      <xdr:colOff>38097</xdr:colOff>
      <xdr:row>4</xdr:row>
      <xdr:rowOff>44090</xdr:rowOff>
    </xdr:from>
    <xdr:to>
      <xdr:col>12</xdr:col>
      <xdr:colOff>30858</xdr:colOff>
      <xdr:row>4</xdr:row>
      <xdr:rowOff>228660</xdr:rowOff>
    </xdr:to>
    <xdr:grpSp>
      <xdr:nvGrpSpPr>
        <xdr:cNvPr id="3" name="Group 2" descr="Bracket for lean body weight, body fat weight, body fat percentage, and body mass index (BMI)." title="Estimated"/>
        <xdr:cNvGrpSpPr/>
      </xdr:nvGrpSpPr>
      <xdr:grpSpPr>
        <a:xfrm>
          <a:off x="5880097" y="1060090"/>
          <a:ext cx="3853561" cy="184570"/>
          <a:chOff x="5143497" y="1072790"/>
          <a:chExt cx="3374136" cy="184570"/>
        </a:xfrm>
      </xdr:grpSpPr>
      <xdr:sp macro="" textlink="">
        <xdr:nvSpPr>
          <xdr:cNvPr id="14" name="Right Bracket 13"/>
          <xdr:cNvSpPr/>
        </xdr:nvSpPr>
        <xdr:spPr>
          <a:xfrm rot="16200000" flipV="1">
            <a:off x="6784845" y="-475428"/>
            <a:ext cx="91440" cy="3374136"/>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24" name="Rectangle 23" descr="&quot;&quot;" title="Inches"/>
          <xdr:cNvSpPr/>
        </xdr:nvSpPr>
        <xdr:spPr>
          <a:xfrm>
            <a:off x="6473949" y="1072790"/>
            <a:ext cx="713232"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chemeClr val="accent1"/>
                </a:solidFill>
                <a:latin typeface="+mj-lt"/>
              </a:rPr>
              <a:t>estimated</a:t>
            </a:r>
          </a:p>
        </xdr:txBody>
      </xdr:sp>
    </xdr:grpSp>
    <xdr:clientData/>
  </xdr:twoCellAnchor>
  <xdr:twoCellAnchor>
    <xdr:from>
      <xdr:col>3</xdr:col>
      <xdr:colOff>35715</xdr:colOff>
      <xdr:row>4</xdr:row>
      <xdr:rowOff>44090</xdr:rowOff>
    </xdr:from>
    <xdr:to>
      <xdr:col>7</xdr:col>
      <xdr:colOff>532920</xdr:colOff>
      <xdr:row>4</xdr:row>
      <xdr:rowOff>228660</xdr:rowOff>
    </xdr:to>
    <xdr:grpSp>
      <xdr:nvGrpSpPr>
        <xdr:cNvPr id="2" name="Group 1" descr="Bracket for chest, waist, hips, wrist, and forearm." title="Inches"/>
        <xdr:cNvGrpSpPr/>
      </xdr:nvGrpSpPr>
      <xdr:grpSpPr>
        <a:xfrm>
          <a:off x="2334415" y="1060090"/>
          <a:ext cx="3291205" cy="184570"/>
          <a:chOff x="2045491" y="1110890"/>
          <a:chExt cx="2935605" cy="182880"/>
        </a:xfrm>
      </xdr:grpSpPr>
      <xdr:sp macro="" textlink="">
        <xdr:nvSpPr>
          <xdr:cNvPr id="31" name="Right Bracket 30"/>
          <xdr:cNvSpPr/>
        </xdr:nvSpPr>
        <xdr:spPr>
          <a:xfrm rot="16200000" flipV="1">
            <a:off x="3467573" y="-256163"/>
            <a:ext cx="91440" cy="2935605"/>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32" name="Rectangle 31" descr="&quot;&quot;" title="Inches"/>
          <xdr:cNvSpPr/>
        </xdr:nvSpPr>
        <xdr:spPr>
          <a:xfrm>
            <a:off x="3283949" y="1072790"/>
            <a:ext cx="458689"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chemeClr val="accent1"/>
                </a:solidFill>
                <a:latin typeface="+mj-lt"/>
              </a:rPr>
              <a:t>inches</a:t>
            </a:r>
          </a:p>
        </xdr:txBody>
      </xdr:sp>
    </xdr:grpSp>
    <xdr:clientData/>
  </xdr:twoCellAnchor>
</xdr:wsDr>
</file>

<file path=xl/tables/table1.xml><?xml version="1.0" encoding="utf-8"?>
<table xmlns="http://schemas.openxmlformats.org/spreadsheetml/2006/main" id="1" name="Data" displayName="Data" ref="B6:L27" headerRowDxfId="13" totalsRowDxfId="12" headerRowCellStyle="Heading 3">
  <autoFilter ref="B6:L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ate" totalsRowLabel="Total" dataDxfId="11"/>
    <tableColumn id="2" name="weight (lbs)" dataDxfId="10"/>
    <tableColumn id="3" name="chest" dataDxfId="9"/>
    <tableColumn id="4" name="waist" dataDxfId="8"/>
    <tableColumn id="5" name="hips" dataDxfId="7"/>
    <tableColumn id="6" name="wrist" dataDxfId="6"/>
    <tableColumn id="7" name="forearm" dataDxfId="5"/>
    <tableColumn id="8" name="lean body weight" dataDxfId="4">
      <calculatedColumnFormula>IF(Data[[#This Row],[weight (lbs)]]="","",((Data[[#This Row],[weight (lbs)]]*0.732)+ 8.987)+(Data[[#This Row],[wrist]]/3.14)-(Data[[#This Row],[waist]]*0.157)-(Data[[#This Row],[hips]]*0.249)+(Data[[#This Row],[forearm]]*0.434))</calculatedColumnFormula>
    </tableColumn>
    <tableColumn id="9" name="body fat weight" dataDxfId="3">
      <calculatedColumnFormula>IFERROR(Data[[#This Row],[weight (lbs)]]-Data[[#This Row],[lean body weight]],"")</calculatedColumnFormula>
    </tableColumn>
    <tableColumn id="10" name="body fat percentage" dataDxfId="2">
      <calculatedColumnFormula>IFERROR((Data[[#This Row],[body fat weight]]*100)/Data[[#This Row],[weight (lbs)]],"")</calculatedColumnFormula>
    </tableColumn>
    <tableColumn id="11" name="body mass index (BMI)" totalsRowFunction="sum" dataDxfId="1" totalsRowDxfId="0">
      <calculatedColumnFormula>(Data[[#This Row],[weight (lbs)]]/TotalInches/TotalInches)*703</calculatedColumnFormula>
    </tableColumn>
  </tableColumns>
  <tableStyleInfo name="Fitness Tracker" showFirstColumn="0" showLastColumn="0" showRowStripes="1" showColumnStripes="0"/>
  <extLst>
    <ext xmlns:x14="http://schemas.microsoft.com/office/spreadsheetml/2009/9/main" uri="{504A1905-F514-4f6f-8877-14C23A59335A}">
      <x14:table altText="Fitness Tracker" altTextSummary="List of daily weight and measurements such as weight, chest, waist, hips, wrist, forearm, along with calculations for estimated lean body weight, estimated body fat weight, estimated body fat percentage, and estimate body mass index."/>
    </ext>
  </extLst>
</table>
</file>

<file path=xl/theme/theme1.xml><?xml version="1.0" encoding="utf-8"?>
<a:theme xmlns:a="http://schemas.openxmlformats.org/drawingml/2006/main" name="Tradeshow">
  <a:themeElements>
    <a:clrScheme name="FitnessTracker_colors">
      <a:dk1>
        <a:srgbClr val="3F3F3F"/>
      </a:dk1>
      <a:lt1>
        <a:srgbClr val="FFFFFF"/>
      </a:lt1>
      <a:dk2>
        <a:srgbClr val="3F3F3F"/>
      </a:dk2>
      <a:lt2>
        <a:srgbClr val="FFFFFF"/>
      </a:lt2>
      <a:accent1>
        <a:srgbClr val="F08C2B"/>
      </a:accent1>
      <a:accent2>
        <a:srgbClr val="1AA5BA"/>
      </a:accent2>
      <a:accent3>
        <a:srgbClr val="8DB806"/>
      </a:accent3>
      <a:accent4>
        <a:srgbClr val="E35457"/>
      </a:accent4>
      <a:accent5>
        <a:srgbClr val="94689C"/>
      </a:accent5>
      <a:accent6>
        <a:srgbClr val="F2BD2E"/>
      </a:accent6>
      <a:hlink>
        <a:srgbClr val="1AA5BA"/>
      </a:hlink>
      <a:folHlink>
        <a:srgbClr val="94689C"/>
      </a:folHlink>
    </a:clrScheme>
    <a:fontScheme name="FitnessTracker_fonts">
      <a:majorFont>
        <a:latin typeface="Calibri"/>
        <a:ea typeface=""/>
        <a:cs typeface=""/>
      </a:majorFont>
      <a:minorFont>
        <a:latin typeface="Calibri"/>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table" Target="../tables/table1.xml"/><Relationship Id="rId1" Type="http://schemas.openxmlformats.org/officeDocument/2006/relationships/drawing" Target="../drawings/drawing2.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5"/>
    <pageSetUpPr autoPageBreaks="0" fitToPage="1"/>
  </sheetPr>
  <dimension ref="B1:P29"/>
  <sheetViews>
    <sheetView showGridLines="0" workbookViewId="0"/>
  </sheetViews>
  <sheetFormatPr baseColWidth="10" defaultColWidth="5.6640625" defaultRowHeight="14" x14ac:dyDescent="0"/>
  <cols>
    <col min="1" max="1" width="3.5" customWidth="1"/>
    <col min="2" max="2" width="10.1640625" customWidth="1"/>
    <col min="3" max="8" width="7" customWidth="1"/>
    <col min="9" max="9" width="5.33203125" customWidth="1"/>
    <col min="10" max="15" width="7" customWidth="1"/>
    <col min="16" max="16" width="7.5" customWidth="1"/>
    <col min="17" max="17" width="7" customWidth="1"/>
  </cols>
  <sheetData>
    <row r="1" spans="2:16" ht="81.75" customHeight="1">
      <c r="C1" s="12" t="str">
        <f>"fitness dashboard for - "&amp;Name</f>
        <v>fitness dashboard for - Abercrombie, Kim</v>
      </c>
    </row>
    <row r="2" spans="2:16" ht="37.5" customHeight="1" thickBot="1">
      <c r="B2" s="3" t="s">
        <v>4</v>
      </c>
      <c r="C2" s="3"/>
      <c r="D2" s="3"/>
      <c r="E2" s="3"/>
      <c r="F2" s="3"/>
      <c r="G2" s="3"/>
      <c r="H2" s="3"/>
      <c r="I2" s="2"/>
      <c r="J2" s="3" t="s">
        <v>16</v>
      </c>
      <c r="K2" s="3"/>
      <c r="L2" s="3"/>
      <c r="M2" s="3"/>
      <c r="N2" s="3"/>
      <c r="O2" s="3"/>
      <c r="P2" s="3"/>
    </row>
    <row r="3" spans="2:16" ht="15" thickTop="1"/>
    <row r="12" spans="2:16" ht="37.5" customHeight="1" thickBot="1">
      <c r="B12" s="3" t="s">
        <v>1</v>
      </c>
      <c r="C12" s="3"/>
      <c r="D12" s="3"/>
      <c r="E12" s="3"/>
      <c r="F12" s="3"/>
      <c r="G12" s="3"/>
      <c r="H12" s="3"/>
      <c r="I12" s="3"/>
      <c r="J12" s="3"/>
      <c r="K12" s="3"/>
      <c r="L12" s="3"/>
      <c r="M12" s="3"/>
      <c r="N12" s="3"/>
      <c r="O12" s="3"/>
      <c r="P12" s="3"/>
    </row>
    <row r="13" spans="2:16" ht="15" thickTop="1"/>
    <row r="28" spans="2:16" ht="37.5" customHeight="1" thickBot="1">
      <c r="B28" s="3" t="s">
        <v>17</v>
      </c>
      <c r="C28" s="3"/>
      <c r="D28" s="3"/>
      <c r="E28" s="3"/>
      <c r="F28" s="3"/>
      <c r="G28" s="3"/>
      <c r="H28" s="3"/>
      <c r="I28" s="3"/>
      <c r="J28" s="3"/>
      <c r="K28" s="3"/>
      <c r="L28" s="3"/>
      <c r="M28" s="3"/>
      <c r="N28" s="3"/>
      <c r="O28" s="3"/>
      <c r="P28" s="3"/>
    </row>
    <row r="29" spans="2:16" ht="15" thickTop="1"/>
  </sheetData>
  <printOptions horizontalCentered="1"/>
  <pageMargins left="0.7" right="0.7" top="0.75" bottom="0.75" header="0.3" footer="0.3"/>
  <pageSetup scale="86"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4"/>
    <pageSetUpPr autoPageBreaks="0" fitToPage="1"/>
  </sheetPr>
  <dimension ref="B1:L27"/>
  <sheetViews>
    <sheetView showGridLines="0" tabSelected="1" workbookViewId="0"/>
  </sheetViews>
  <sheetFormatPr baseColWidth="10" defaultColWidth="8.83203125" defaultRowHeight="20.25" customHeight="1" x14ac:dyDescent="0"/>
  <cols>
    <col min="1" max="1" width="3.5" customWidth="1"/>
    <col min="2" max="2" width="13.1640625" customWidth="1"/>
    <col min="3" max="3" width="13.5" customWidth="1"/>
    <col min="4" max="7" width="9.1640625" customWidth="1"/>
    <col min="8" max="8" width="9.83203125" customWidth="1"/>
    <col min="9" max="9" width="12.1640625" customWidth="1"/>
    <col min="10" max="10" width="11.5" customWidth="1"/>
    <col min="11" max="11" width="13.1640625" customWidth="1"/>
    <col min="12" max="12" width="13.83203125" customWidth="1"/>
    <col min="13" max="13" width="1.6640625" customWidth="1"/>
  </cols>
  <sheetData>
    <row r="1" spans="2:12" ht="20.25" customHeight="1">
      <c r="C1" s="14" t="s">
        <v>2</v>
      </c>
      <c r="D1" s="14"/>
      <c r="E1" s="14"/>
      <c r="F1" s="14"/>
      <c r="G1" s="14"/>
      <c r="H1" s="6"/>
    </row>
    <row r="2" spans="2:12" ht="20.25" customHeight="1">
      <c r="B2" s="8">
        <v>69</v>
      </c>
      <c r="C2" s="14"/>
      <c r="D2" s="14"/>
      <c r="E2" s="14"/>
      <c r="F2" s="14"/>
      <c r="G2" s="14"/>
      <c r="H2" s="10" t="s">
        <v>5</v>
      </c>
      <c r="I2" s="15" t="s">
        <v>0</v>
      </c>
      <c r="J2" s="15"/>
    </row>
    <row r="3" spans="2:12" ht="20.25" customHeight="1">
      <c r="C3" s="14"/>
      <c r="D3" s="14"/>
      <c r="E3" s="14"/>
      <c r="F3" s="14"/>
      <c r="G3" s="14"/>
      <c r="H3" s="10" t="s">
        <v>6</v>
      </c>
      <c r="I3" s="7" t="str">
        <f>INT(B2/12)&amp;" ft "&amp;B2-(INT(B2/12)*12)&amp;" in"</f>
        <v>5 ft 9 in</v>
      </c>
    </row>
    <row r="4" spans="2:12" ht="20.25" customHeight="1">
      <c r="C4" s="14"/>
      <c r="D4" s="14"/>
      <c r="E4" s="14"/>
      <c r="F4" s="14"/>
      <c r="G4" s="14"/>
      <c r="H4" s="6"/>
      <c r="J4" s="1">
        <v>70</v>
      </c>
    </row>
    <row r="5" spans="2:12" ht="20.25" customHeight="1">
      <c r="C5" s="9"/>
      <c r="D5" s="9"/>
      <c r="E5" s="9"/>
      <c r="F5" s="9"/>
      <c r="G5" s="9"/>
      <c r="H5" s="6"/>
      <c r="J5" s="1"/>
    </row>
    <row r="6" spans="2:12" ht="33" customHeight="1">
      <c r="B6" s="13" t="s">
        <v>3</v>
      </c>
      <c r="C6" s="13" t="s">
        <v>4</v>
      </c>
      <c r="D6" s="13" t="s">
        <v>7</v>
      </c>
      <c r="E6" s="13" t="s">
        <v>8</v>
      </c>
      <c r="F6" s="13" t="s">
        <v>9</v>
      </c>
      <c r="G6" s="13" t="s">
        <v>10</v>
      </c>
      <c r="H6" s="13" t="s">
        <v>11</v>
      </c>
      <c r="I6" s="13" t="s">
        <v>12</v>
      </c>
      <c r="J6" s="13" t="s">
        <v>13</v>
      </c>
      <c r="K6" s="13" t="s">
        <v>14</v>
      </c>
      <c r="L6" s="13" t="s">
        <v>15</v>
      </c>
    </row>
    <row r="7" spans="2:12" ht="20.25" customHeight="1">
      <c r="B7" s="11">
        <v>41069</v>
      </c>
      <c r="C7" s="4">
        <v>140</v>
      </c>
      <c r="D7" s="4">
        <v>32</v>
      </c>
      <c r="E7" s="4">
        <v>31</v>
      </c>
      <c r="F7" s="4">
        <v>40</v>
      </c>
      <c r="G7" s="4">
        <v>6.8</v>
      </c>
      <c r="H7" s="4">
        <v>11.5</v>
      </c>
      <c r="I7" s="5">
        <f>IF(Data[[#This Row],[weight (lbs)]]="","",((Data[[#This Row],[weight (lbs)]]*0.732)+ 8.987)+(Data[[#This Row],[wrist]]/3.14)-(Data[[#This Row],[waist]]*0.157)-(Data[[#This Row],[hips]]*0.249)+(Data[[#This Row],[forearm]]*0.434))</f>
        <v>103.79660509554138</v>
      </c>
      <c r="J7" s="5">
        <f>IFERROR(Data[[#This Row],[weight (lbs)]]-Data[[#This Row],[lean body weight]],"")</f>
        <v>36.203394904458619</v>
      </c>
      <c r="K7" s="5">
        <f>IFERROR((Data[[#This Row],[body fat weight]]*100)/Data[[#This Row],[weight (lbs)]],"")</f>
        <v>25.859567788899014</v>
      </c>
      <c r="L7" s="5">
        <f>(Data[[#This Row],[weight (lbs)]]/TotalInches/TotalInches)*703</f>
        <v>20.085714285714285</v>
      </c>
    </row>
    <row r="8" spans="2:12" ht="20.25" customHeight="1">
      <c r="B8" s="11">
        <v>41070</v>
      </c>
      <c r="C8" s="4">
        <v>140</v>
      </c>
      <c r="D8" s="4">
        <v>32</v>
      </c>
      <c r="E8" s="4">
        <v>31</v>
      </c>
      <c r="F8" s="4">
        <v>39.5</v>
      </c>
      <c r="G8" s="4">
        <v>6.7</v>
      </c>
      <c r="H8" s="4">
        <v>11.5</v>
      </c>
      <c r="I8" s="5">
        <f>IF(Data[[#This Row],[weight (lbs)]]="","",((Data[[#This Row],[weight (lbs)]]*0.732)+ 8.987)+(Data[[#This Row],[wrist]]/3.14)-(Data[[#This Row],[waist]]*0.157)-(Data[[#This Row],[hips]]*0.249)+(Data[[#This Row],[forearm]]*0.434))</f>
        <v>103.88925796178344</v>
      </c>
      <c r="J8" s="5">
        <f>IFERROR(Data[[#This Row],[weight (lbs)]]-Data[[#This Row],[lean body weight]],"")</f>
        <v>36.110742038216557</v>
      </c>
      <c r="K8" s="5">
        <f>IFERROR((Data[[#This Row],[body fat weight]]*100)/Data[[#This Row],[weight (lbs)]],"")</f>
        <v>25.793387170154684</v>
      </c>
      <c r="L8" s="5">
        <f>(Data[[#This Row],[weight (lbs)]]/TotalInches/TotalInches)*703</f>
        <v>20.085714285714285</v>
      </c>
    </row>
    <row r="9" spans="2:12" ht="20.25" customHeight="1">
      <c r="B9" s="11">
        <v>41071</v>
      </c>
      <c r="C9" s="4">
        <v>139</v>
      </c>
      <c r="D9" s="4">
        <v>32</v>
      </c>
      <c r="E9" s="4">
        <v>31</v>
      </c>
      <c r="F9" s="4">
        <v>39.5</v>
      </c>
      <c r="G9" s="4">
        <v>6.7</v>
      </c>
      <c r="H9" s="4">
        <v>11.5</v>
      </c>
      <c r="I9" s="5">
        <f>IF(Data[[#This Row],[weight (lbs)]]="","",((Data[[#This Row],[weight (lbs)]]*0.732)+ 8.987)+(Data[[#This Row],[wrist]]/3.14)-(Data[[#This Row],[waist]]*0.157)-(Data[[#This Row],[hips]]*0.249)+(Data[[#This Row],[forearm]]*0.434))</f>
        <v>103.15725796178344</v>
      </c>
      <c r="J9" s="5">
        <f>IFERROR(Data[[#This Row],[weight (lbs)]]-Data[[#This Row],[lean body weight]],"")</f>
        <v>35.842742038216556</v>
      </c>
      <c r="K9" s="5">
        <f>IFERROR((Data[[#This Row],[body fat weight]]*100)/Data[[#This Row],[weight (lbs)]],"")</f>
        <v>25.786145351234932</v>
      </c>
      <c r="L9" s="5">
        <f>(Data[[#This Row],[weight (lbs)]]/TotalInches/TotalInches)*703</f>
        <v>19.942244897959185</v>
      </c>
    </row>
    <row r="10" spans="2:12" ht="20.25" customHeight="1">
      <c r="B10" s="11">
        <v>41072</v>
      </c>
      <c r="C10" s="4">
        <v>139</v>
      </c>
      <c r="D10" s="4">
        <v>32</v>
      </c>
      <c r="E10" s="4">
        <v>28</v>
      </c>
      <c r="F10" s="4">
        <v>39</v>
      </c>
      <c r="G10" s="4">
        <v>6.3</v>
      </c>
      <c r="H10" s="4">
        <v>11</v>
      </c>
      <c r="I10" s="5">
        <f>IF(Data[[#This Row],[weight (lbs)]]="","",((Data[[#This Row],[weight (lbs)]]*0.732)+ 8.987)+(Data[[#This Row],[wrist]]/3.14)-(Data[[#This Row],[waist]]*0.157)-(Data[[#This Row],[hips]]*0.249)+(Data[[#This Row],[forearm]]*0.434))</f>
        <v>103.40836942675159</v>
      </c>
      <c r="J10" s="5">
        <f>IFERROR(Data[[#This Row],[weight (lbs)]]-Data[[#This Row],[lean body weight]],"")</f>
        <v>35.591630573248409</v>
      </c>
      <c r="K10" s="5">
        <f>IFERROR((Data[[#This Row],[body fat weight]]*100)/Data[[#This Row],[weight (lbs)]],"")</f>
        <v>25.605489621042022</v>
      </c>
      <c r="L10" s="5">
        <f>(Data[[#This Row],[weight (lbs)]]/TotalInches/TotalInches)*703</f>
        <v>19.942244897959185</v>
      </c>
    </row>
    <row r="11" spans="2:12" ht="20.25" customHeight="1">
      <c r="B11" s="11">
        <v>41073</v>
      </c>
      <c r="C11" s="4">
        <v>139</v>
      </c>
      <c r="D11" s="4">
        <v>32</v>
      </c>
      <c r="E11" s="4">
        <v>28</v>
      </c>
      <c r="F11" s="4">
        <v>39</v>
      </c>
      <c r="G11" s="4">
        <v>6.3</v>
      </c>
      <c r="H11" s="4">
        <v>11</v>
      </c>
      <c r="I11" s="5">
        <f>IF(Data[[#This Row],[weight (lbs)]]="","",((Data[[#This Row],[weight (lbs)]]*0.732)+ 8.987)+(Data[[#This Row],[wrist]]/3.14)-(Data[[#This Row],[waist]]*0.157)-(Data[[#This Row],[hips]]*0.249)+(Data[[#This Row],[forearm]]*0.434))</f>
        <v>103.40836942675159</v>
      </c>
      <c r="J11" s="5">
        <f>IFERROR(Data[[#This Row],[weight (lbs)]]-Data[[#This Row],[lean body weight]],"")</f>
        <v>35.591630573248409</v>
      </c>
      <c r="K11" s="5">
        <f>IFERROR((Data[[#This Row],[body fat weight]]*100)/Data[[#This Row],[weight (lbs)]],"")</f>
        <v>25.605489621042022</v>
      </c>
      <c r="L11" s="5">
        <f>(Data[[#This Row],[weight (lbs)]]/TotalInches/TotalInches)*703</f>
        <v>19.942244897959185</v>
      </c>
    </row>
    <row r="12" spans="2:12" ht="20.25" customHeight="1">
      <c r="B12" s="11">
        <v>41074</v>
      </c>
      <c r="C12" s="4">
        <v>138</v>
      </c>
      <c r="D12" s="4">
        <v>32</v>
      </c>
      <c r="E12" s="4">
        <v>28</v>
      </c>
      <c r="F12" s="4">
        <v>39</v>
      </c>
      <c r="G12" s="4">
        <v>6.3</v>
      </c>
      <c r="H12" s="4">
        <v>11</v>
      </c>
      <c r="I12" s="5">
        <f>IF(Data[[#This Row],[weight (lbs)]]="","",((Data[[#This Row],[weight (lbs)]]*0.732)+ 8.987)+(Data[[#This Row],[wrist]]/3.14)-(Data[[#This Row],[waist]]*0.157)-(Data[[#This Row],[hips]]*0.249)+(Data[[#This Row],[forearm]]*0.434))</f>
        <v>102.67636942675158</v>
      </c>
      <c r="J12" s="5">
        <f>IFERROR(Data[[#This Row],[weight (lbs)]]-Data[[#This Row],[lean body weight]],"")</f>
        <v>35.323630573248423</v>
      </c>
      <c r="K12" s="5">
        <f>IFERROR((Data[[#This Row],[body fat weight]]*100)/Data[[#This Row],[weight (lbs)]],"")</f>
        <v>25.596833748730742</v>
      </c>
      <c r="L12" s="5">
        <f>(Data[[#This Row],[weight (lbs)]]/TotalInches/TotalInches)*703</f>
        <v>19.798775510204081</v>
      </c>
    </row>
    <row r="13" spans="2:12" ht="20.25" customHeight="1">
      <c r="B13" s="11">
        <v>41075</v>
      </c>
      <c r="C13" s="4">
        <v>137</v>
      </c>
      <c r="D13" s="4">
        <v>32</v>
      </c>
      <c r="E13" s="4">
        <v>28</v>
      </c>
      <c r="F13" s="4">
        <v>38</v>
      </c>
      <c r="G13" s="4">
        <v>6.3</v>
      </c>
      <c r="H13" s="4">
        <v>11</v>
      </c>
      <c r="I13" s="5">
        <f>IF(Data[[#This Row],[weight (lbs)]]="","",((Data[[#This Row],[weight (lbs)]]*0.732)+ 8.987)+(Data[[#This Row],[wrist]]/3.14)-(Data[[#This Row],[waist]]*0.157)-(Data[[#This Row],[hips]]*0.249)+(Data[[#This Row],[forearm]]*0.434))</f>
        <v>102.19336942675157</v>
      </c>
      <c r="J13" s="5">
        <f>IFERROR(Data[[#This Row],[weight (lbs)]]-Data[[#This Row],[lean body weight]],"")</f>
        <v>34.806630573248427</v>
      </c>
      <c r="K13" s="5">
        <f>IFERROR((Data[[#This Row],[body fat weight]]*100)/Data[[#This Row],[weight (lbs)]],"")</f>
        <v>25.4062996885025</v>
      </c>
      <c r="L13" s="5">
        <f>(Data[[#This Row],[weight (lbs)]]/TotalInches/TotalInches)*703</f>
        <v>19.65530612244898</v>
      </c>
    </row>
    <row r="14" spans="2:12" ht="20.25" customHeight="1">
      <c r="B14" s="11">
        <v>41076</v>
      </c>
      <c r="C14" s="4">
        <v>136</v>
      </c>
      <c r="D14" s="4">
        <v>31.5</v>
      </c>
      <c r="E14" s="4">
        <v>27.5</v>
      </c>
      <c r="F14" s="4">
        <v>38</v>
      </c>
      <c r="G14" s="4">
        <v>6.3</v>
      </c>
      <c r="H14" s="4">
        <v>11</v>
      </c>
      <c r="I14" s="5">
        <f>IF(Data[[#This Row],[weight (lbs)]]="","",((Data[[#This Row],[weight (lbs)]]*0.732)+ 8.987)+(Data[[#This Row],[wrist]]/3.14)-(Data[[#This Row],[waist]]*0.157)-(Data[[#This Row],[hips]]*0.249)+(Data[[#This Row],[forearm]]*0.434))</f>
        <v>101.53986942675158</v>
      </c>
      <c r="J14" s="5">
        <f>IFERROR(Data[[#This Row],[weight (lbs)]]-Data[[#This Row],[lean body weight]],"")</f>
        <v>34.460130573248421</v>
      </c>
      <c r="K14" s="5">
        <f>IFERROR((Data[[#This Row],[body fat weight]]*100)/Data[[#This Row],[weight (lbs)]],"")</f>
        <v>25.338331303859132</v>
      </c>
      <c r="L14" s="5">
        <f>(Data[[#This Row],[weight (lbs)]]/TotalInches/TotalInches)*703</f>
        <v>19.511836734693876</v>
      </c>
    </row>
    <row r="15" spans="2:12" ht="20.25" customHeight="1">
      <c r="B15" s="11">
        <v>41077</v>
      </c>
      <c r="C15" s="4">
        <v>135</v>
      </c>
      <c r="D15" s="4">
        <v>31.5</v>
      </c>
      <c r="E15" s="4">
        <v>27.25</v>
      </c>
      <c r="F15" s="4">
        <v>37.75</v>
      </c>
      <c r="G15" s="4">
        <v>6.3</v>
      </c>
      <c r="H15" s="4">
        <v>10.5</v>
      </c>
      <c r="I15" s="5">
        <f>IF(Data[[#This Row],[weight (lbs)]]="","",((Data[[#This Row],[weight (lbs)]]*0.732)+ 8.987)+(Data[[#This Row],[wrist]]/3.14)-(Data[[#This Row],[waist]]*0.157)-(Data[[#This Row],[hips]]*0.249)+(Data[[#This Row],[forearm]]*0.434))</f>
        <v>100.69236942675158</v>
      </c>
      <c r="J15" s="5">
        <f>IFERROR(Data[[#This Row],[weight (lbs)]]-Data[[#This Row],[lean body weight]],"")</f>
        <v>34.307630573248417</v>
      </c>
      <c r="K15" s="5">
        <f>IFERROR((Data[[#This Row],[body fat weight]]*100)/Data[[#This Row],[weight (lbs)]],"")</f>
        <v>25.413059683887717</v>
      </c>
      <c r="L15" s="5">
        <f>(Data[[#This Row],[weight (lbs)]]/TotalInches/TotalInches)*703</f>
        <v>19.368367346938776</v>
      </c>
    </row>
    <row r="16" spans="2:12" ht="20.25" customHeight="1">
      <c r="B16" s="11">
        <v>41078</v>
      </c>
      <c r="C16" s="4">
        <v>135</v>
      </c>
      <c r="D16" s="4">
        <v>31.5</v>
      </c>
      <c r="E16" s="4">
        <v>27</v>
      </c>
      <c r="F16" s="4">
        <v>37</v>
      </c>
      <c r="G16" s="4">
        <v>6.3</v>
      </c>
      <c r="H16" s="4">
        <v>10.5</v>
      </c>
      <c r="I16" s="5">
        <f>IF(Data[[#This Row],[weight (lbs)]]="","",((Data[[#This Row],[weight (lbs)]]*0.732)+ 8.987)+(Data[[#This Row],[wrist]]/3.14)-(Data[[#This Row],[waist]]*0.157)-(Data[[#This Row],[hips]]*0.249)+(Data[[#This Row],[forearm]]*0.434))</f>
        <v>100.91836942675158</v>
      </c>
      <c r="J16" s="5">
        <f>IFERROR(Data[[#This Row],[weight (lbs)]]-Data[[#This Row],[lean body weight]],"")</f>
        <v>34.081630573248418</v>
      </c>
      <c r="K16" s="5">
        <f>IFERROR((Data[[#This Row],[body fat weight]]*100)/Data[[#This Row],[weight (lbs)]],"")</f>
        <v>25.24565227648031</v>
      </c>
      <c r="L16" s="5">
        <f>(Data[[#This Row],[weight (lbs)]]/TotalInches/TotalInches)*703</f>
        <v>19.368367346938776</v>
      </c>
    </row>
    <row r="17" spans="2:12" ht="20.25" customHeight="1">
      <c r="B17" s="11">
        <v>41079</v>
      </c>
      <c r="C17" s="4">
        <v>134</v>
      </c>
      <c r="D17" s="4">
        <v>31</v>
      </c>
      <c r="E17" s="4">
        <v>27</v>
      </c>
      <c r="F17" s="4">
        <v>37</v>
      </c>
      <c r="G17" s="4">
        <v>6.3</v>
      </c>
      <c r="H17" s="4">
        <v>10</v>
      </c>
      <c r="I17" s="5">
        <f>IF(Data[[#This Row],[weight (lbs)]]="","",((Data[[#This Row],[weight (lbs)]]*0.732)+ 8.987)+(Data[[#This Row],[wrist]]/3.14)-(Data[[#This Row],[waist]]*0.157)-(Data[[#This Row],[hips]]*0.249)+(Data[[#This Row],[forearm]]*0.434))</f>
        <v>99.969369426751584</v>
      </c>
      <c r="J17" s="5">
        <f>IFERROR(Data[[#This Row],[weight (lbs)]]-Data[[#This Row],[lean body weight]],"")</f>
        <v>34.030630573248416</v>
      </c>
      <c r="K17" s="5">
        <f>IFERROR((Data[[#This Row],[body fat weight]]*100)/Data[[#This Row],[weight (lbs)]],"")</f>
        <v>25.395992965110761</v>
      </c>
      <c r="L17" s="5">
        <f>(Data[[#This Row],[weight (lbs)]]/TotalInches/TotalInches)*703</f>
        <v>19.224897959183675</v>
      </c>
    </row>
    <row r="18" spans="2:12" ht="20.25" customHeight="1">
      <c r="B18" s="11">
        <v>41080</v>
      </c>
      <c r="C18" s="4">
        <v>133</v>
      </c>
      <c r="D18" s="4">
        <v>31</v>
      </c>
      <c r="E18" s="4">
        <v>27</v>
      </c>
      <c r="F18" s="4">
        <v>37</v>
      </c>
      <c r="G18" s="4">
        <v>6.2</v>
      </c>
      <c r="H18" s="4">
        <v>10</v>
      </c>
      <c r="I18" s="5">
        <f>IF(Data[[#This Row],[weight (lbs)]]="","",((Data[[#This Row],[weight (lbs)]]*0.732)+ 8.987)+(Data[[#This Row],[wrist]]/3.14)-(Data[[#This Row],[waist]]*0.157)-(Data[[#This Row],[hips]]*0.249)+(Data[[#This Row],[forearm]]*0.434))</f>
        <v>99.205522292993621</v>
      </c>
      <c r="J18" s="5">
        <f>IFERROR(Data[[#This Row],[weight (lbs)]]-Data[[#This Row],[lean body weight]],"")</f>
        <v>33.794477707006379</v>
      </c>
      <c r="K18" s="5">
        <f>IFERROR((Data[[#This Row],[body fat weight]]*100)/Data[[#This Row],[weight (lbs)]],"")</f>
        <v>25.409381734591264</v>
      </c>
      <c r="L18" s="5">
        <f>(Data[[#This Row],[weight (lbs)]]/TotalInches/TotalInches)*703</f>
        <v>19.081428571428571</v>
      </c>
    </row>
    <row r="19" spans="2:12" ht="20.25" customHeight="1">
      <c r="B19" s="11">
        <v>41081</v>
      </c>
      <c r="C19" s="4">
        <v>132</v>
      </c>
      <c r="D19" s="4">
        <v>31</v>
      </c>
      <c r="E19" s="4">
        <v>27</v>
      </c>
      <c r="F19" s="4">
        <v>36</v>
      </c>
      <c r="G19" s="4">
        <v>6.2</v>
      </c>
      <c r="H19" s="4">
        <v>10</v>
      </c>
      <c r="I19" s="5">
        <f>IF(Data[[#This Row],[weight (lbs)]]="","",((Data[[#This Row],[weight (lbs)]]*0.732)+ 8.987)+(Data[[#This Row],[wrist]]/3.14)-(Data[[#This Row],[waist]]*0.157)-(Data[[#This Row],[hips]]*0.249)+(Data[[#This Row],[forearm]]*0.434))</f>
        <v>98.722522292993617</v>
      </c>
      <c r="J19" s="5">
        <f>IFERROR(Data[[#This Row],[weight (lbs)]]-Data[[#This Row],[lean body weight]],"")</f>
        <v>33.277477707006383</v>
      </c>
      <c r="K19" s="5">
        <f>IFERROR((Data[[#This Row],[body fat weight]]*100)/Data[[#This Row],[weight (lbs)]],"")</f>
        <v>25.210210384095745</v>
      </c>
      <c r="L19" s="5">
        <f>(Data[[#This Row],[weight (lbs)]]/TotalInches/TotalInches)*703</f>
        <v>18.93795918367347</v>
      </c>
    </row>
    <row r="20" spans="2:12" ht="20.25" customHeight="1">
      <c r="B20" s="11">
        <v>41082</v>
      </c>
      <c r="C20" s="4">
        <v>130</v>
      </c>
      <c r="D20" s="4">
        <v>31</v>
      </c>
      <c r="E20" s="4">
        <v>26</v>
      </c>
      <c r="F20" s="4">
        <v>36</v>
      </c>
      <c r="G20" s="4">
        <v>6.2</v>
      </c>
      <c r="H20" s="4">
        <v>10</v>
      </c>
      <c r="I20" s="5">
        <f>IF(Data[[#This Row],[weight (lbs)]]="","",((Data[[#This Row],[weight (lbs)]]*0.732)+ 8.987)+(Data[[#This Row],[wrist]]/3.14)-(Data[[#This Row],[waist]]*0.157)-(Data[[#This Row],[hips]]*0.249)+(Data[[#This Row],[forearm]]*0.434))</f>
        <v>97.415522292993629</v>
      </c>
      <c r="J20" s="5">
        <f>IFERROR(Data[[#This Row],[weight (lbs)]]-Data[[#This Row],[lean body weight]],"")</f>
        <v>32.584477707006371</v>
      </c>
      <c r="K20" s="5">
        <f>IFERROR((Data[[#This Row],[body fat weight]]*100)/Data[[#This Row],[weight (lbs)]],"")</f>
        <v>25.064982851543363</v>
      </c>
      <c r="L20" s="5">
        <f>(Data[[#This Row],[weight (lbs)]]/TotalInches/TotalInches)*703</f>
        <v>18.651020408163266</v>
      </c>
    </row>
    <row r="21" spans="2:12" ht="20.25" customHeight="1">
      <c r="B21" s="11">
        <v>41083</v>
      </c>
      <c r="C21" s="4">
        <v>130</v>
      </c>
      <c r="D21" s="4">
        <v>31</v>
      </c>
      <c r="E21" s="4">
        <v>26</v>
      </c>
      <c r="F21" s="4">
        <v>36</v>
      </c>
      <c r="G21" s="4">
        <v>6.2</v>
      </c>
      <c r="H21" s="4">
        <v>10</v>
      </c>
      <c r="I21" s="5">
        <f>IF(Data[[#This Row],[weight (lbs)]]="","",((Data[[#This Row],[weight (lbs)]]*0.732)+ 8.987)+(Data[[#This Row],[wrist]]/3.14)-(Data[[#This Row],[waist]]*0.157)-(Data[[#This Row],[hips]]*0.249)+(Data[[#This Row],[forearm]]*0.434))</f>
        <v>97.415522292993629</v>
      </c>
      <c r="J21" s="5">
        <f>IFERROR(Data[[#This Row],[weight (lbs)]]-Data[[#This Row],[lean body weight]],"")</f>
        <v>32.584477707006371</v>
      </c>
      <c r="K21" s="5">
        <f>IFERROR((Data[[#This Row],[body fat weight]]*100)/Data[[#This Row],[weight (lbs)]],"")</f>
        <v>25.064982851543363</v>
      </c>
      <c r="L21" s="5">
        <f>(Data[[#This Row],[weight (lbs)]]/TotalInches/TotalInches)*703</f>
        <v>18.651020408163266</v>
      </c>
    </row>
    <row r="22" spans="2:12" ht="20.25" customHeight="1">
      <c r="B22" s="11">
        <v>41084</v>
      </c>
      <c r="C22" s="4">
        <v>129</v>
      </c>
      <c r="D22" s="4">
        <v>31</v>
      </c>
      <c r="E22" s="4">
        <v>26</v>
      </c>
      <c r="F22" s="4">
        <v>35</v>
      </c>
      <c r="G22" s="4">
        <v>6</v>
      </c>
      <c r="H22" s="4">
        <v>9.5</v>
      </c>
      <c r="I22" s="5">
        <f>IF(Data[[#This Row],[weight (lbs)]]="","",((Data[[#This Row],[weight (lbs)]]*0.732)+ 8.987)+(Data[[#This Row],[wrist]]/3.14)-(Data[[#This Row],[waist]]*0.157)-(Data[[#This Row],[hips]]*0.249)+(Data[[#This Row],[forearm]]*0.434))</f>
        <v>96.651828025477712</v>
      </c>
      <c r="J22" s="5">
        <f>IFERROR(Data[[#This Row],[weight (lbs)]]-Data[[#This Row],[lean body weight]],"")</f>
        <v>32.348171974522288</v>
      </c>
      <c r="K22" s="5">
        <f>IFERROR((Data[[#This Row],[body fat weight]]*100)/Data[[#This Row],[weight (lbs)]],"")</f>
        <v>25.076102305831231</v>
      </c>
      <c r="L22" s="5">
        <f>(Data[[#This Row],[weight (lbs)]]/TotalInches/TotalInches)*703</f>
        <v>18.507551020408162</v>
      </c>
    </row>
    <row r="23" spans="2:12" ht="20.25" customHeight="1">
      <c r="B23" s="11">
        <v>41085</v>
      </c>
      <c r="C23" s="4">
        <v>129</v>
      </c>
      <c r="D23" s="4">
        <v>31</v>
      </c>
      <c r="E23" s="4">
        <v>26</v>
      </c>
      <c r="F23" s="4">
        <v>35</v>
      </c>
      <c r="G23" s="4">
        <v>6</v>
      </c>
      <c r="H23" s="4">
        <v>9.5</v>
      </c>
      <c r="I23" s="5">
        <f>IF(Data[[#This Row],[weight (lbs)]]="","",((Data[[#This Row],[weight (lbs)]]*0.732)+ 8.987)+(Data[[#This Row],[wrist]]/3.14)-(Data[[#This Row],[waist]]*0.157)-(Data[[#This Row],[hips]]*0.249)+(Data[[#This Row],[forearm]]*0.434))</f>
        <v>96.651828025477712</v>
      </c>
      <c r="J23" s="5">
        <f>IFERROR(Data[[#This Row],[weight (lbs)]]-Data[[#This Row],[lean body weight]],"")</f>
        <v>32.348171974522288</v>
      </c>
      <c r="K23" s="5">
        <f>IFERROR((Data[[#This Row],[body fat weight]]*100)/Data[[#This Row],[weight (lbs)]],"")</f>
        <v>25.076102305831231</v>
      </c>
      <c r="L23" s="5">
        <f>(Data[[#This Row],[weight (lbs)]]/TotalInches/TotalInches)*703</f>
        <v>18.507551020408162</v>
      </c>
    </row>
    <row r="24" spans="2:12" ht="20.25" customHeight="1">
      <c r="B24" s="11">
        <v>41086</v>
      </c>
      <c r="C24" s="4">
        <v>129</v>
      </c>
      <c r="D24" s="4">
        <v>31</v>
      </c>
      <c r="E24" s="4">
        <v>26</v>
      </c>
      <c r="F24" s="4">
        <v>35</v>
      </c>
      <c r="G24" s="4">
        <v>6</v>
      </c>
      <c r="H24" s="4">
        <v>9.5</v>
      </c>
      <c r="I24" s="5">
        <f>IF(Data[[#This Row],[weight (lbs)]]="","",((Data[[#This Row],[weight (lbs)]]*0.732)+ 8.987)+(Data[[#This Row],[wrist]]/3.14)-(Data[[#This Row],[waist]]*0.157)-(Data[[#This Row],[hips]]*0.249)+(Data[[#This Row],[forearm]]*0.434))</f>
        <v>96.651828025477712</v>
      </c>
      <c r="J24" s="5">
        <f>IFERROR(Data[[#This Row],[weight (lbs)]]-Data[[#This Row],[lean body weight]],"")</f>
        <v>32.348171974522288</v>
      </c>
      <c r="K24" s="5">
        <f>IFERROR((Data[[#This Row],[body fat weight]]*100)/Data[[#This Row],[weight (lbs)]],"")</f>
        <v>25.076102305831231</v>
      </c>
      <c r="L24" s="5">
        <f>(Data[[#This Row],[weight (lbs)]]/TotalInches/TotalInches)*703</f>
        <v>18.507551020408162</v>
      </c>
    </row>
    <row r="25" spans="2:12" ht="20.25" customHeight="1">
      <c r="B25" s="11">
        <v>41087</v>
      </c>
      <c r="C25" s="4">
        <v>129</v>
      </c>
      <c r="D25" s="4">
        <v>31</v>
      </c>
      <c r="E25" s="4">
        <v>26</v>
      </c>
      <c r="F25" s="4">
        <v>35</v>
      </c>
      <c r="G25" s="4">
        <v>6</v>
      </c>
      <c r="H25" s="4">
        <v>9.5</v>
      </c>
      <c r="I25" s="5">
        <f>IF(Data[[#This Row],[weight (lbs)]]="","",((Data[[#This Row],[weight (lbs)]]*0.732)+ 8.987)+(Data[[#This Row],[wrist]]/3.14)-(Data[[#This Row],[waist]]*0.157)-(Data[[#This Row],[hips]]*0.249)+(Data[[#This Row],[forearm]]*0.434))</f>
        <v>96.651828025477712</v>
      </c>
      <c r="J25" s="5">
        <f>IFERROR(Data[[#This Row],[weight (lbs)]]-Data[[#This Row],[lean body weight]],"")</f>
        <v>32.348171974522288</v>
      </c>
      <c r="K25" s="5">
        <f>IFERROR((Data[[#This Row],[body fat weight]]*100)/Data[[#This Row],[weight (lbs)]],"")</f>
        <v>25.076102305831231</v>
      </c>
      <c r="L25" s="5">
        <f>(Data[[#This Row],[weight (lbs)]]/TotalInches/TotalInches)*703</f>
        <v>18.507551020408162</v>
      </c>
    </row>
    <row r="26" spans="2:12" ht="20.25" customHeight="1">
      <c r="B26" s="11">
        <v>41088</v>
      </c>
      <c r="C26" s="4">
        <v>129</v>
      </c>
      <c r="D26" s="4">
        <v>31</v>
      </c>
      <c r="E26" s="4">
        <v>26</v>
      </c>
      <c r="F26" s="4">
        <v>35</v>
      </c>
      <c r="G26" s="4">
        <v>6</v>
      </c>
      <c r="H26" s="4">
        <v>9.5</v>
      </c>
      <c r="I26" s="5">
        <f>IF(Data[[#This Row],[weight (lbs)]]="","",((Data[[#This Row],[weight (lbs)]]*0.732)+ 8.987)+(Data[[#This Row],[wrist]]/3.14)-(Data[[#This Row],[waist]]*0.157)-(Data[[#This Row],[hips]]*0.249)+(Data[[#This Row],[forearm]]*0.434))</f>
        <v>96.651828025477712</v>
      </c>
      <c r="J26" s="5">
        <f>IFERROR(Data[[#This Row],[weight (lbs)]]-Data[[#This Row],[lean body weight]],"")</f>
        <v>32.348171974522288</v>
      </c>
      <c r="K26" s="5">
        <f>IFERROR((Data[[#This Row],[body fat weight]]*100)/Data[[#This Row],[weight (lbs)]],"")</f>
        <v>25.076102305831231</v>
      </c>
      <c r="L26" s="5">
        <f>(Data[[#This Row],[weight (lbs)]]/TotalInches/TotalInches)*703</f>
        <v>18.507551020408162</v>
      </c>
    </row>
    <row r="27" spans="2:12" ht="20.25" customHeight="1">
      <c r="B27" s="11">
        <v>41089</v>
      </c>
      <c r="C27" s="4">
        <v>129</v>
      </c>
      <c r="D27" s="4">
        <v>31</v>
      </c>
      <c r="E27" s="4">
        <v>26</v>
      </c>
      <c r="F27" s="4">
        <v>35</v>
      </c>
      <c r="G27" s="4">
        <v>6</v>
      </c>
      <c r="H27" s="4">
        <v>9.5</v>
      </c>
      <c r="I27" s="5">
        <f>IF(Data[[#This Row],[weight (lbs)]]="","",((Data[[#This Row],[weight (lbs)]]*0.732)+ 8.987)+(Data[[#This Row],[wrist]]/3.14)-(Data[[#This Row],[waist]]*0.157)-(Data[[#This Row],[hips]]*0.249)+(Data[[#This Row],[forearm]]*0.434))</f>
        <v>96.651828025477712</v>
      </c>
      <c r="J27" s="5">
        <f>IFERROR(Data[[#This Row],[weight (lbs)]]-Data[[#This Row],[lean body weight]],"")</f>
        <v>32.348171974522288</v>
      </c>
      <c r="K27" s="5">
        <f>IFERROR((Data[[#This Row],[body fat weight]]*100)/Data[[#This Row],[weight (lbs)]],"")</f>
        <v>25.076102305831231</v>
      </c>
      <c r="L27" s="5">
        <f>(Data[[#This Row],[weight (lbs)]]/TotalInches/TotalInches)*703</f>
        <v>18.507551020408162</v>
      </c>
    </row>
  </sheetData>
  <mergeCells count="2">
    <mergeCell ref="C1:G4"/>
    <mergeCell ref="I2:J2"/>
  </mergeCells>
  <printOptions horizontalCentered="1"/>
  <pageMargins left="0.7" right="0.7" top="0.75" bottom="0.75" header="0.3" footer="0.3"/>
  <pageSetup scale="79" fitToHeight="0" orientation="portrait"/>
  <headerFooter differentFirst="1">
    <oddFooter>Page &amp;P of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Spinner Button">
              <controlPr defaultSize="0" autoPict="0" altText="Spinner control for height">
                <anchor moveWithCells="1" sizeWithCells="1">
                  <from>
                    <xdr:col>8</xdr:col>
                    <xdr:colOff>698500</xdr:colOff>
                    <xdr:row>2</xdr:row>
                    <xdr:rowOff>63500</xdr:rowOff>
                  </from>
                  <to>
                    <xdr:col>8</xdr:col>
                    <xdr:colOff>800100</xdr:colOff>
                    <xdr:row>2</xdr:row>
                    <xdr:rowOff>228600</xdr:rowOff>
                  </to>
                </anchor>
              </controlPr>
            </control>
          </mc:Choice>
          <mc:Fallback/>
        </mc:AlternateContent>
      </controls>
    </mc:Choice>
    <mc:Fallback/>
  </mc:AlternateContent>
  <tableParts count="1">
    <tablePart r:id="rId4"/>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D095392-DF46-442F-8F1D-B32978509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Data Entry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Laurel Yan</cp:lastModifiedBy>
  <dcterms:created xsi:type="dcterms:W3CDTF">2015-01-30T09:40:29Z</dcterms:created>
  <dcterms:modified xsi:type="dcterms:W3CDTF">2015-01-30T09:40:29Z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TC029300549991</vt:lpwstr>
  </property>
</Properties>
</file>