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1360" windowWidth="16900" windowHeight="12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<sst xmlns="http://schemas.openxmlformats.org/spreadsheetml/2006/main" count="54" uniqueCount="49">
  <si>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Base Salary</t>
  </si>
  <si>
    <t>Bonuses/Consulting</t>
  </si>
  <si>
    <t xml:space="preserve">Monthly </t>
  </si>
  <si>
    <t>Average</t>
  </si>
  <si>
    <t>Annual</t>
  </si>
  <si>
    <t>Mortgage Payment</t>
  </si>
  <si>
    <t>Normalized</t>
  </si>
  <si>
    <t>Year 2000 Information</t>
  </si>
  <si>
    <t>20% raise, slight increases in expenses</t>
  </si>
  <si>
    <t>Jane Doe's Normalized Personal "Income Statement"</t>
  </si>
  <si>
    <t>Car Payment</t>
  </si>
  <si>
    <t>Utilities</t>
  </si>
  <si>
    <t>Savings</t>
  </si>
  <si>
    <t>Total Expenses</t>
  </si>
  <si>
    <t>Income:</t>
  </si>
  <si>
    <t>Total Income</t>
  </si>
  <si>
    <t>Expenses/Taxes:</t>
  </si>
  <si>
    <t>Taxes, etc.</t>
  </si>
  <si>
    <t>Food, Misc.</t>
  </si>
  <si>
    <t>Budget "Profit/Slack"</t>
  </si>
  <si>
    <t>% Increase</t>
  </si>
  <si>
    <t>1999 to 2000</t>
  </si>
  <si>
    <t>Note:  This is similar (NOT identical) to what you will do when you normalize your company's income statement and balance sheet</t>
  </si>
  <si>
    <t>Assets</t>
  </si>
  <si>
    <t>Cash</t>
  </si>
  <si>
    <t>Securities</t>
  </si>
  <si>
    <t>Fixed Assets</t>
  </si>
  <si>
    <t>Household Property</t>
  </si>
  <si>
    <t xml:space="preserve">House </t>
  </si>
  <si>
    <t>Total Assets</t>
  </si>
  <si>
    <t>Car</t>
  </si>
  <si>
    <t>Liabilities:</t>
  </si>
  <si>
    <t>Car Loan</t>
  </si>
  <si>
    <t>Home Mortgage Balance</t>
  </si>
  <si>
    <t>Equity:</t>
  </si>
  <si>
    <t>Retirement Plans/401k</t>
  </si>
  <si>
    <t xml:space="preserve">    Total Current Assets</t>
  </si>
  <si>
    <t xml:space="preserve">     Total Fixed Assets</t>
  </si>
  <si>
    <t>Student Loan</t>
  </si>
  <si>
    <t>Credit Card/Other debt</t>
  </si>
  <si>
    <t>Credit Card/Other Pay</t>
  </si>
  <si>
    <t xml:space="preserve">    Total Liabilities</t>
  </si>
  <si>
    <t>Total Liabilities + Equity</t>
  </si>
  <si>
    <t>Liabilities &amp; Equity:</t>
  </si>
  <si>
    <t>Jane Doe's Normalized Personal "Balance Sheet"</t>
  </si>
  <si>
    <t>Gas for Car</t>
  </si>
  <si>
    <t>Other Insurable Assets</t>
  </si>
  <si>
    <t>Food/Personal</t>
  </si>
  <si>
    <t>Year 2001 Information</t>
  </si>
</sst>
</file>

<file path=xl/styles.xml><?xml version="1.0" encoding="utf-8"?>
<styleSheet xmlns="http://schemas.openxmlformats.org/spreadsheetml/2006/main">
  <numFmts count="20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9" fontId="1" fillId="0" borderId="0" xfId="57" applyFont="1" applyAlignment="1">
      <alignment/>
    </xf>
    <xf numFmtId="0" fontId="0" fillId="0" borderId="0" xfId="0" applyFont="1" applyAlignment="1">
      <alignment/>
    </xf>
    <xf numFmtId="9" fontId="0" fillId="0" borderId="0" xfId="57" applyFont="1" applyAlignment="1">
      <alignment/>
    </xf>
    <xf numFmtId="0" fontId="1" fillId="0" borderId="10" xfId="0" applyFont="1" applyBorder="1" applyAlignment="1">
      <alignment/>
    </xf>
    <xf numFmtId="9" fontId="1" fillId="0" borderId="10" xfId="57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11" xfId="0" applyBorder="1" applyAlignment="1">
      <alignment/>
    </xf>
    <xf numFmtId="9" fontId="1" fillId="0" borderId="11" xfId="57" applyFont="1" applyBorder="1" applyAlignment="1">
      <alignment/>
    </xf>
    <xf numFmtId="0" fontId="1" fillId="0" borderId="0" xfId="0" applyFont="1" applyBorder="1" applyAlignment="1">
      <alignment/>
    </xf>
    <xf numFmtId="9" fontId="1" fillId="0" borderId="0" xfId="57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F4" sqref="F4:H4"/>
    </sheetView>
  </sheetViews>
  <sheetFormatPr defaultColWidth="8.8515625" defaultRowHeight="12.75"/>
  <cols>
    <col min="1" max="1" width="19.421875" style="0" customWidth="1"/>
    <col min="2" max="2" width="10.28125" style="0" customWidth="1"/>
    <col min="3" max="3" width="10.140625" style="0" customWidth="1"/>
    <col min="4" max="4" width="10.00390625" style="0" customWidth="1"/>
    <col min="5" max="5" width="2.28125" style="0" customWidth="1"/>
    <col min="6" max="6" width="9.7109375" style="0" customWidth="1"/>
    <col min="7" max="8" width="8.8515625" style="0" customWidth="1"/>
    <col min="9" max="9" width="2.421875" style="0" customWidth="1"/>
    <col min="10" max="10" width="10.140625" style="0" customWidth="1"/>
  </cols>
  <sheetData>
    <row r="1" s="8" customFormat="1" ht="16.5">
      <c r="A1" s="8" t="s">
        <v>9</v>
      </c>
    </row>
    <row r="2" ht="12">
      <c r="A2" s="18" t="s">
        <v>22</v>
      </c>
    </row>
    <row r="4" spans="2:8" ht="12">
      <c r="B4" s="19" t="s">
        <v>48</v>
      </c>
      <c r="C4" s="19"/>
      <c r="D4" s="19"/>
      <c r="F4" s="19" t="s">
        <v>7</v>
      </c>
      <c r="G4" s="19"/>
      <c r="H4" s="19"/>
    </row>
    <row r="5" spans="2:10" ht="12">
      <c r="B5" t="s">
        <v>8</v>
      </c>
      <c r="F5" s="1"/>
      <c r="G5" s="1"/>
      <c r="H5" s="1"/>
      <c r="I5" s="1"/>
      <c r="J5" s="9" t="s">
        <v>20</v>
      </c>
    </row>
    <row r="6" spans="2:10" ht="12">
      <c r="B6" s="1" t="s">
        <v>2</v>
      </c>
      <c r="C6" s="1"/>
      <c r="D6" s="1"/>
      <c r="F6" s="1" t="s">
        <v>2</v>
      </c>
      <c r="G6" s="1"/>
      <c r="H6" s="1"/>
      <c r="I6" s="1"/>
      <c r="J6" s="1" t="s">
        <v>21</v>
      </c>
    </row>
    <row r="7" spans="2:10" ht="12">
      <c r="B7" s="1" t="s">
        <v>3</v>
      </c>
      <c r="C7" s="1" t="s">
        <v>4</v>
      </c>
      <c r="D7" s="1" t="s">
        <v>6</v>
      </c>
      <c r="F7" s="1" t="s">
        <v>3</v>
      </c>
      <c r="G7" s="1" t="s">
        <v>4</v>
      </c>
      <c r="H7" s="1" t="s">
        <v>6</v>
      </c>
      <c r="I7" s="1"/>
      <c r="J7" s="1" t="s">
        <v>4</v>
      </c>
    </row>
    <row r="8" spans="1:8" ht="12">
      <c r="A8" t="s">
        <v>14</v>
      </c>
      <c r="B8" s="1"/>
      <c r="C8" s="1"/>
      <c r="D8" s="1"/>
      <c r="F8" s="1"/>
      <c r="G8" s="1"/>
      <c r="H8" s="1"/>
    </row>
    <row r="9" spans="1:10" ht="12">
      <c r="A9" t="s">
        <v>0</v>
      </c>
      <c r="B9">
        <f>F9*1.2</f>
        <v>4800</v>
      </c>
      <c r="C9">
        <f>B9*12</f>
        <v>57600</v>
      </c>
      <c r="D9" s="5">
        <f>C9/C$11</f>
        <v>0.8275862068965517</v>
      </c>
      <c r="F9">
        <v>4000</v>
      </c>
      <c r="G9">
        <f>F9*12</f>
        <v>48000</v>
      </c>
      <c r="H9" s="5">
        <f>G9/G$11</f>
        <v>0.8</v>
      </c>
      <c r="J9" s="3">
        <f>(C9-G9)/G9</f>
        <v>0.2</v>
      </c>
    </row>
    <row r="10" spans="1:10" ht="12">
      <c r="A10" t="s">
        <v>1</v>
      </c>
      <c r="B10">
        <v>1000</v>
      </c>
      <c r="C10">
        <f>B10*12</f>
        <v>12000</v>
      </c>
      <c r="D10" s="5">
        <f>C10/C$11</f>
        <v>0.1724137931034483</v>
      </c>
      <c r="F10">
        <v>1000</v>
      </c>
      <c r="G10">
        <f>F10*12</f>
        <v>12000</v>
      </c>
      <c r="H10" s="5">
        <f>G10/G$11</f>
        <v>0.2</v>
      </c>
      <c r="J10" s="3">
        <f>(C10-G10)/G10</f>
        <v>0</v>
      </c>
    </row>
    <row r="11" spans="1:10" s="6" customFormat="1" ht="12">
      <c r="A11" s="6" t="s">
        <v>15</v>
      </c>
      <c r="B11" s="6">
        <f>SUM(B9:B10)</f>
        <v>5800</v>
      </c>
      <c r="C11" s="6">
        <f>B11*12</f>
        <v>69600</v>
      </c>
      <c r="D11" s="7">
        <f>C11/C$11</f>
        <v>1</v>
      </c>
      <c r="F11" s="6">
        <f>SUM(F9:F10)</f>
        <v>5000</v>
      </c>
      <c r="G11" s="6">
        <f>F11*12</f>
        <v>60000</v>
      </c>
      <c r="H11" s="7">
        <f>G11/G$11</f>
        <v>1</v>
      </c>
      <c r="J11" s="7">
        <f>(C11-G11)/G11</f>
        <v>0.16</v>
      </c>
    </row>
    <row r="13" ht="12">
      <c r="A13" t="s">
        <v>16</v>
      </c>
    </row>
    <row r="14" spans="1:10" ht="12">
      <c r="A14" t="s">
        <v>17</v>
      </c>
      <c r="B14">
        <f>B11*0.3</f>
        <v>1740</v>
      </c>
      <c r="C14" s="4">
        <f aca="true" t="shared" si="0" ref="C14:C22">B14*12</f>
        <v>20880</v>
      </c>
      <c r="D14" s="5">
        <f aca="true" t="shared" si="1" ref="D14:D22">C14/C$11</f>
        <v>0.3</v>
      </c>
      <c r="F14">
        <f>F11*0.3</f>
        <v>1500</v>
      </c>
      <c r="G14" s="4">
        <f aca="true" t="shared" si="2" ref="G14:G22">F14*12</f>
        <v>18000</v>
      </c>
      <c r="H14" s="5">
        <f aca="true" t="shared" si="3" ref="H14:H24">G14/G$11</f>
        <v>0.3</v>
      </c>
      <c r="J14" s="3">
        <f aca="true" t="shared" si="4" ref="J14:J22">(C14-G14)/G14</f>
        <v>0.16</v>
      </c>
    </row>
    <row r="15" spans="1:10" ht="12">
      <c r="A15" t="s">
        <v>5</v>
      </c>
      <c r="B15">
        <v>1000</v>
      </c>
      <c r="C15" s="4">
        <f t="shared" si="0"/>
        <v>12000</v>
      </c>
      <c r="D15" s="5">
        <f t="shared" si="1"/>
        <v>0.1724137931034483</v>
      </c>
      <c r="F15">
        <v>1000</v>
      </c>
      <c r="G15" s="4">
        <f t="shared" si="2"/>
        <v>12000</v>
      </c>
      <c r="H15" s="5">
        <f t="shared" si="3"/>
        <v>0.2</v>
      </c>
      <c r="J15" s="3">
        <f t="shared" si="4"/>
        <v>0</v>
      </c>
    </row>
    <row r="16" spans="1:15" ht="12">
      <c r="A16" t="s">
        <v>10</v>
      </c>
      <c r="B16">
        <v>500</v>
      </c>
      <c r="C16" s="4">
        <f t="shared" si="0"/>
        <v>6000</v>
      </c>
      <c r="D16" s="5">
        <f t="shared" si="1"/>
        <v>0.08620689655172414</v>
      </c>
      <c r="F16">
        <v>400</v>
      </c>
      <c r="G16" s="4">
        <f t="shared" si="2"/>
        <v>4800</v>
      </c>
      <c r="H16" s="5">
        <f t="shared" si="3"/>
        <v>0.08</v>
      </c>
      <c r="J16" s="3">
        <f t="shared" si="4"/>
        <v>0.25</v>
      </c>
      <c r="N16">
        <v>1.09</v>
      </c>
      <c r="O16">
        <v>1.2</v>
      </c>
    </row>
    <row r="17" spans="1:14" ht="12">
      <c r="A17" t="s">
        <v>40</v>
      </c>
      <c r="B17">
        <v>200</v>
      </c>
      <c r="C17" s="4">
        <f t="shared" si="0"/>
        <v>2400</v>
      </c>
      <c r="D17" s="5">
        <f t="shared" si="1"/>
        <v>0.034482758620689655</v>
      </c>
      <c r="F17">
        <v>200</v>
      </c>
      <c r="G17" s="4">
        <f t="shared" si="2"/>
        <v>2400</v>
      </c>
      <c r="H17" s="5">
        <f>G17/G$11</f>
        <v>0.04</v>
      </c>
      <c r="J17" s="3">
        <f t="shared" si="4"/>
        <v>0</v>
      </c>
      <c r="N17">
        <f>N16*O16</f>
        <v>1.308</v>
      </c>
    </row>
    <row r="18" spans="1:10" ht="12">
      <c r="A18" t="s">
        <v>11</v>
      </c>
      <c r="B18">
        <v>500</v>
      </c>
      <c r="C18" s="4">
        <f t="shared" si="0"/>
        <v>6000</v>
      </c>
      <c r="D18" s="5">
        <f t="shared" si="1"/>
        <v>0.08620689655172414</v>
      </c>
      <c r="F18">
        <v>500</v>
      </c>
      <c r="G18" s="4">
        <f t="shared" si="2"/>
        <v>6000</v>
      </c>
      <c r="H18" s="5">
        <f t="shared" si="3"/>
        <v>0.1</v>
      </c>
      <c r="J18" s="3">
        <f t="shared" si="4"/>
        <v>0</v>
      </c>
    </row>
    <row r="19" spans="1:10" ht="12">
      <c r="A19" t="s">
        <v>45</v>
      </c>
      <c r="B19">
        <f>F19*1.2</f>
        <v>78.48</v>
      </c>
      <c r="C19" s="4">
        <f t="shared" si="0"/>
        <v>941.76</v>
      </c>
      <c r="D19" s="5">
        <f t="shared" si="1"/>
        <v>0.01353103448275862</v>
      </c>
      <c r="F19">
        <f>60*1.09</f>
        <v>65.4</v>
      </c>
      <c r="G19" s="4">
        <f t="shared" si="2"/>
        <v>784.8000000000001</v>
      </c>
      <c r="H19" s="5">
        <f t="shared" si="3"/>
        <v>0.013080000000000001</v>
      </c>
      <c r="J19" s="3">
        <f>(C19-G19)/G19</f>
        <v>0.19999999999999987</v>
      </c>
    </row>
    <row r="20" spans="1:10" ht="12">
      <c r="A20" t="s">
        <v>12</v>
      </c>
      <c r="B20">
        <f>B11*0.15</f>
        <v>870</v>
      </c>
      <c r="C20" s="4">
        <f t="shared" si="0"/>
        <v>10440</v>
      </c>
      <c r="D20" s="5">
        <f t="shared" si="1"/>
        <v>0.15</v>
      </c>
      <c r="F20">
        <f>F11*0.1</f>
        <v>500</v>
      </c>
      <c r="G20" s="4">
        <f t="shared" si="2"/>
        <v>6000</v>
      </c>
      <c r="H20" s="5">
        <f t="shared" si="3"/>
        <v>0.1</v>
      </c>
      <c r="J20" s="3">
        <f t="shared" si="4"/>
        <v>0.74</v>
      </c>
    </row>
    <row r="21" spans="1:10" ht="12">
      <c r="A21" t="s">
        <v>18</v>
      </c>
      <c r="B21">
        <v>800</v>
      </c>
      <c r="C21" s="4">
        <f t="shared" si="0"/>
        <v>9600</v>
      </c>
      <c r="D21" s="5">
        <f t="shared" si="1"/>
        <v>0.13793103448275862</v>
      </c>
      <c r="F21">
        <v>800</v>
      </c>
      <c r="G21" s="4">
        <f t="shared" si="2"/>
        <v>9600</v>
      </c>
      <c r="H21" s="5">
        <f t="shared" si="3"/>
        <v>0.16</v>
      </c>
      <c r="J21" s="3">
        <f t="shared" si="4"/>
        <v>0</v>
      </c>
    </row>
    <row r="22" spans="1:10" s="6" customFormat="1" ht="12">
      <c r="A22" s="6" t="s">
        <v>13</v>
      </c>
      <c r="B22" s="6">
        <f>SUM(B14:B21)</f>
        <v>5688.48</v>
      </c>
      <c r="C22" s="6">
        <f t="shared" si="0"/>
        <v>68261.76</v>
      </c>
      <c r="D22" s="7">
        <f t="shared" si="1"/>
        <v>0.9807724137931034</v>
      </c>
      <c r="F22" s="6">
        <f>SUM(F14:F21)</f>
        <v>4965.4</v>
      </c>
      <c r="G22" s="6">
        <f t="shared" si="2"/>
        <v>59584.799999999996</v>
      </c>
      <c r="H22" s="7">
        <f t="shared" si="3"/>
        <v>0.99308</v>
      </c>
      <c r="J22" s="7">
        <f t="shared" si="4"/>
        <v>0.14562371611551939</v>
      </c>
    </row>
    <row r="24" spans="1:10" s="2" customFormat="1" ht="12">
      <c r="A24" s="2" t="s">
        <v>19</v>
      </c>
      <c r="B24" s="2">
        <f>B11-B22</f>
        <v>111.52000000000044</v>
      </c>
      <c r="C24" s="2">
        <f>B24*12</f>
        <v>1338.2400000000052</v>
      </c>
      <c r="D24" s="3">
        <f>C24/C$11</f>
        <v>0.019227586206896626</v>
      </c>
      <c r="F24" s="2">
        <f>F11-F22</f>
        <v>34.600000000000364</v>
      </c>
      <c r="G24" s="2">
        <f>F24*12</f>
        <v>415.20000000000437</v>
      </c>
      <c r="H24" s="3">
        <f t="shared" si="3"/>
        <v>0.006920000000000073</v>
      </c>
      <c r="J24" s="3">
        <f>(C24-G24)/G24</f>
        <v>2.2231213872832156</v>
      </c>
    </row>
    <row r="27" ht="16.5">
      <c r="A27" s="8" t="s">
        <v>44</v>
      </c>
    </row>
    <row r="28" spans="1:4" s="2" customFormat="1" ht="12">
      <c r="A28" s="2" t="s">
        <v>23</v>
      </c>
      <c r="D28" s="12"/>
    </row>
    <row r="29" spans="1:10" ht="12">
      <c r="A29" t="s">
        <v>24</v>
      </c>
      <c r="C29">
        <v>5000</v>
      </c>
      <c r="D29" s="13">
        <f>C29/C$41</f>
        <v>0.008389261744966443</v>
      </c>
      <c r="G29">
        <v>5000</v>
      </c>
      <c r="H29" s="13">
        <f>G29/G$41</f>
        <v>0.009345794392523364</v>
      </c>
      <c r="J29" s="3">
        <f>(C29-G29)/G29</f>
        <v>0</v>
      </c>
    </row>
    <row r="30" spans="1:10" ht="12">
      <c r="A30" t="s">
        <v>25</v>
      </c>
      <c r="C30">
        <v>60000</v>
      </c>
      <c r="D30" s="13">
        <f>C30/C$41</f>
        <v>0.10067114093959731</v>
      </c>
      <c r="G30">
        <v>50000</v>
      </c>
      <c r="H30" s="13">
        <f>G30/G$41</f>
        <v>0.09345794392523364</v>
      </c>
      <c r="J30" s="3">
        <f>(C30-G30)/G30</f>
        <v>0.2</v>
      </c>
    </row>
    <row r="31" spans="1:10" ht="12">
      <c r="A31" t="s">
        <v>35</v>
      </c>
      <c r="C31">
        <f>100000*1.15</f>
        <v>114999.99999999999</v>
      </c>
      <c r="D31" s="13">
        <f>C31/C$41</f>
        <v>0.19295302013422816</v>
      </c>
      <c r="G31">
        <v>100000</v>
      </c>
      <c r="H31" s="13">
        <f>G31/G$41</f>
        <v>0.18691588785046728</v>
      </c>
      <c r="J31" s="3">
        <f>(C31-G31)/G31</f>
        <v>0.14999999999999986</v>
      </c>
    </row>
    <row r="32" spans="1:10" s="10" customFormat="1" ht="12">
      <c r="A32" s="10" t="s">
        <v>47</v>
      </c>
      <c r="C32" s="10">
        <v>6000</v>
      </c>
      <c r="D32" s="11">
        <f>C32/C$41</f>
        <v>0.010067114093959731</v>
      </c>
      <c r="G32" s="10">
        <v>5000</v>
      </c>
      <c r="H32" s="11">
        <f>G32/G$41</f>
        <v>0.009345794392523364</v>
      </c>
      <c r="J32" s="11">
        <f>(C32-G32)/G32</f>
        <v>0.2</v>
      </c>
    </row>
    <row r="33" spans="1:10" ht="12">
      <c r="A33" t="s">
        <v>36</v>
      </c>
      <c r="C33">
        <f>SUM(C29:C32)</f>
        <v>186000</v>
      </c>
      <c r="D33" s="13">
        <f>C33/C$41</f>
        <v>0.31208053691275167</v>
      </c>
      <c r="G33">
        <f>SUM(G29:G32)</f>
        <v>160000</v>
      </c>
      <c r="H33" s="13">
        <f>G33/G$41</f>
        <v>0.29906542056074764</v>
      </c>
      <c r="J33" s="13">
        <f>(C33-G33)/G33</f>
        <v>0.1625</v>
      </c>
    </row>
    <row r="34" spans="4:8" ht="12">
      <c r="D34" s="14"/>
      <c r="H34" s="14"/>
    </row>
    <row r="35" spans="1:8" ht="12">
      <c r="A35" t="s">
        <v>26</v>
      </c>
      <c r="D35" s="14"/>
      <c r="H35" s="14"/>
    </row>
    <row r="36" spans="1:10" ht="12">
      <c r="A36" t="s">
        <v>30</v>
      </c>
      <c r="C36">
        <v>40000</v>
      </c>
      <c r="D36" s="13">
        <f aca="true" t="shared" si="5" ref="D36:D41">C36/C$41</f>
        <v>0.06711409395973154</v>
      </c>
      <c r="G36">
        <v>30000</v>
      </c>
      <c r="H36" s="13">
        <f aca="true" t="shared" si="6" ref="H36:H41">G36/G$41</f>
        <v>0.056074766355140186</v>
      </c>
      <c r="J36" s="3">
        <f aca="true" t="shared" si="7" ref="J36:J41">(C36-G36)/G36</f>
        <v>0.3333333333333333</v>
      </c>
    </row>
    <row r="37" spans="1:10" ht="12">
      <c r="A37" t="s">
        <v>46</v>
      </c>
      <c r="C37">
        <v>50000</v>
      </c>
      <c r="D37" s="13">
        <f t="shared" si="5"/>
        <v>0.08389261744966443</v>
      </c>
      <c r="G37">
        <v>45000</v>
      </c>
      <c r="H37" s="13">
        <f t="shared" si="6"/>
        <v>0.08411214953271028</v>
      </c>
      <c r="J37" s="3">
        <f t="shared" si="7"/>
        <v>0.1111111111111111</v>
      </c>
    </row>
    <row r="38" spans="1:10" ht="12">
      <c r="A38" t="s">
        <v>27</v>
      </c>
      <c r="C38">
        <v>100000</v>
      </c>
      <c r="D38" s="13">
        <f t="shared" si="5"/>
        <v>0.16778523489932887</v>
      </c>
      <c r="G38">
        <v>100000</v>
      </c>
      <c r="H38" s="13">
        <f t="shared" si="6"/>
        <v>0.18691588785046728</v>
      </c>
      <c r="J38" s="3">
        <f t="shared" si="7"/>
        <v>0</v>
      </c>
    </row>
    <row r="39" spans="1:10" s="10" customFormat="1" ht="12">
      <c r="A39" s="10" t="s">
        <v>28</v>
      </c>
      <c r="C39" s="10">
        <v>220000</v>
      </c>
      <c r="D39" s="11">
        <f t="shared" si="5"/>
        <v>0.3691275167785235</v>
      </c>
      <c r="G39" s="10">
        <v>200000</v>
      </c>
      <c r="H39" s="11">
        <f t="shared" si="6"/>
        <v>0.37383177570093457</v>
      </c>
      <c r="J39" s="11">
        <f t="shared" si="7"/>
        <v>0.1</v>
      </c>
    </row>
    <row r="40" spans="1:10" s="17" customFormat="1" ht="12">
      <c r="A40" s="17" t="s">
        <v>37</v>
      </c>
      <c r="C40" s="17">
        <f>SUM(C36:C39)</f>
        <v>410000</v>
      </c>
      <c r="D40" s="7">
        <f t="shared" si="5"/>
        <v>0.6879194630872483</v>
      </c>
      <c r="G40" s="17">
        <f>SUM(G36:G39)</f>
        <v>375000</v>
      </c>
      <c r="H40" s="7">
        <f t="shared" si="6"/>
        <v>0.7009345794392523</v>
      </c>
      <c r="J40" s="7">
        <f t="shared" si="7"/>
        <v>0.09333333333333334</v>
      </c>
    </row>
    <row r="41" spans="1:10" s="16" customFormat="1" ht="12">
      <c r="A41" s="16" t="s">
        <v>29</v>
      </c>
      <c r="C41" s="16">
        <f>C33+C40</f>
        <v>596000</v>
      </c>
      <c r="D41" s="11">
        <f t="shared" si="5"/>
        <v>1</v>
      </c>
      <c r="G41" s="16">
        <f>G33+G40</f>
        <v>535000</v>
      </c>
      <c r="H41" s="11">
        <f t="shared" si="6"/>
        <v>1</v>
      </c>
      <c r="J41" s="7">
        <f t="shared" si="7"/>
        <v>0.11401869158878504</v>
      </c>
    </row>
    <row r="42" ht="12">
      <c r="D42" s="14"/>
    </row>
    <row r="43" spans="1:4" ht="12">
      <c r="A43" s="2" t="s">
        <v>43</v>
      </c>
      <c r="D43" s="14"/>
    </row>
    <row r="44" spans="1:4" s="4" customFormat="1" ht="12">
      <c r="A44" s="4" t="s">
        <v>31</v>
      </c>
      <c r="D44" s="15"/>
    </row>
    <row r="45" spans="1:10" ht="12">
      <c r="A45" t="s">
        <v>39</v>
      </c>
      <c r="C45">
        <v>8000</v>
      </c>
      <c r="D45" s="13">
        <f>C45/C$41</f>
        <v>0.013422818791946308</v>
      </c>
      <c r="G45">
        <v>5000</v>
      </c>
      <c r="H45" s="13">
        <f>G45/G$41</f>
        <v>0.009345794392523364</v>
      </c>
      <c r="J45" s="3">
        <f>(C45-G45)/G45</f>
        <v>0.6</v>
      </c>
    </row>
    <row r="46" spans="1:10" ht="12">
      <c r="A46" t="s">
        <v>38</v>
      </c>
      <c r="C46">
        <v>7000</v>
      </c>
      <c r="D46" s="13">
        <f>C46/C$41</f>
        <v>0.01174496644295302</v>
      </c>
      <c r="G46">
        <v>8000</v>
      </c>
      <c r="H46" s="13">
        <f>G46/G$41</f>
        <v>0.014953271028037384</v>
      </c>
      <c r="J46" s="3">
        <f>(C46-G46)/G46</f>
        <v>-0.125</v>
      </c>
    </row>
    <row r="47" spans="1:10" ht="12">
      <c r="A47" t="s">
        <v>32</v>
      </c>
      <c r="C47">
        <v>35000</v>
      </c>
      <c r="D47" s="13">
        <f>C47/C$41</f>
        <v>0.0587248322147651</v>
      </c>
      <c r="G47">
        <v>20000</v>
      </c>
      <c r="H47" s="13">
        <f>G47/G$41</f>
        <v>0.037383177570093455</v>
      </c>
      <c r="J47" s="3">
        <f>(C47-G47)/G47</f>
        <v>0.75</v>
      </c>
    </row>
    <row r="48" spans="1:10" s="10" customFormat="1" ht="12">
      <c r="A48" s="10" t="s">
        <v>33</v>
      </c>
      <c r="C48" s="10">
        <v>140000</v>
      </c>
      <c r="D48" s="11">
        <f>C48/C$41</f>
        <v>0.2348993288590604</v>
      </c>
      <c r="G48" s="10">
        <v>150000</v>
      </c>
      <c r="H48" s="11">
        <f>G48/G$41</f>
        <v>0.2803738317757009</v>
      </c>
      <c r="J48" s="11">
        <f>(C48-G48)/G48</f>
        <v>-0.06666666666666667</v>
      </c>
    </row>
    <row r="49" spans="1:10" ht="12">
      <c r="A49" t="s">
        <v>41</v>
      </c>
      <c r="C49">
        <f>SUM(C45:C48)</f>
        <v>190000</v>
      </c>
      <c r="D49" s="13">
        <f>C49/C$41</f>
        <v>0.3187919463087248</v>
      </c>
      <c r="G49">
        <f>SUM(G45:G48)</f>
        <v>183000</v>
      </c>
      <c r="H49" s="13">
        <f>G49/G$41</f>
        <v>0.34205607476635513</v>
      </c>
      <c r="J49" s="3">
        <f>(C49-G49)/G49</f>
        <v>0.03825136612021858</v>
      </c>
    </row>
    <row r="50" spans="4:8" ht="12">
      <c r="D50" s="14"/>
      <c r="H50" s="14"/>
    </row>
    <row r="51" spans="1:10" s="10" customFormat="1" ht="12">
      <c r="A51" s="10" t="s">
        <v>34</v>
      </c>
      <c r="C51" s="10">
        <f>C52-C49</f>
        <v>406000</v>
      </c>
      <c r="D51" s="11">
        <f>C51/C$41</f>
        <v>0.6812080536912751</v>
      </c>
      <c r="G51" s="10">
        <f>G52-G49</f>
        <v>352000</v>
      </c>
      <c r="H51" s="11">
        <f>G51/G$41</f>
        <v>0.6579439252336449</v>
      </c>
      <c r="J51" s="11">
        <f>(C51-G51)/G51</f>
        <v>0.1534090909090909</v>
      </c>
    </row>
    <row r="52" spans="1:10" s="16" customFormat="1" ht="12">
      <c r="A52" s="16" t="s">
        <v>42</v>
      </c>
      <c r="C52" s="16">
        <f>C41</f>
        <v>596000</v>
      </c>
      <c r="D52" s="7">
        <f>C52/C$41</f>
        <v>1</v>
      </c>
      <c r="G52" s="16">
        <f>G41</f>
        <v>535000</v>
      </c>
      <c r="H52" s="7">
        <f>G52/G$41</f>
        <v>1</v>
      </c>
      <c r="J52" s="7">
        <f>(C52-G52)/G52</f>
        <v>0.11401869158878504</v>
      </c>
    </row>
  </sheetData>
  <sheetProtection/>
  <mergeCells count="2">
    <mergeCell ref="F4:H4"/>
    <mergeCell ref="B4:D4"/>
  </mergeCells>
  <printOptions/>
  <pageMargins left="0.5" right="0.5" top="0.75" bottom="0.5" header="0.5" footer="0.5"/>
  <pageSetup horizontalDpi="300" verticalDpi="300" orientation="portrait"/>
  <headerFooter alignWithMargins="0">
    <oddHeader>&amp;CExample using "Normalization" on an Individual's "Income Statement" and "Balance Sheet"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Image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Hudson</dc:creator>
  <cp:keywords/>
  <dc:description/>
  <cp:lastModifiedBy>Li</cp:lastModifiedBy>
  <cp:lastPrinted>2000-01-06T15:07:00Z</cp:lastPrinted>
  <dcterms:created xsi:type="dcterms:W3CDTF">1999-12-29T17:24:50Z</dcterms:created>
  <dcterms:modified xsi:type="dcterms:W3CDTF">2015-10-28T05:40:23Z</dcterms:modified>
  <cp:category/>
  <cp:version/>
  <cp:contentType/>
  <cp:contentStatus/>
</cp:coreProperties>
</file>